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__PROJEKTY TaF___\2023126_DS PRAHA_PALMOVKA\2_DPS\x_ROZPOČET\rozpocet elias\"/>
    </mc:Choice>
  </mc:AlternateContent>
  <xr:revisionPtr revIDLastSave="0" documentId="13_ncr:1_{E7AAC6FC-4E87-4ADB-88EA-27F096D9AECE}" xr6:coauthVersionLast="47" xr6:coauthVersionMax="47" xr10:uidLastSave="{00000000-0000-0000-0000-000000000000}"/>
  <bookViews>
    <workbookView xWindow="31215" yWindow="585" windowWidth="27210" windowHeight="13425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2 02.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'SO02 02.1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'SO02 02.1 Pol'!$A$1:$Y$444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7" i="1" s="1"/>
  <c r="J53" i="1" s="1"/>
  <c r="I54" i="1"/>
  <c r="I53" i="1"/>
  <c r="G42" i="1"/>
  <c r="F42" i="1"/>
  <c r="G41" i="1"/>
  <c r="H41" i="1" s="1"/>
  <c r="I41" i="1" s="1"/>
  <c r="F41" i="1"/>
  <c r="G39" i="1"/>
  <c r="F39" i="1"/>
  <c r="G443" i="12"/>
  <c r="BA367" i="12"/>
  <c r="BA10" i="12"/>
  <c r="G9" i="12"/>
  <c r="I9" i="12"/>
  <c r="I8" i="12" s="1"/>
  <c r="K9" i="12"/>
  <c r="K8" i="12" s="1"/>
  <c r="M9" i="12"/>
  <c r="O9" i="12"/>
  <c r="Q9" i="12"/>
  <c r="Q8" i="12" s="1"/>
  <c r="V9" i="12"/>
  <c r="V8" i="12" s="1"/>
  <c r="G14" i="12"/>
  <c r="M14" i="12" s="1"/>
  <c r="I14" i="12"/>
  <c r="K14" i="12"/>
  <c r="O14" i="12"/>
  <c r="O8" i="12" s="1"/>
  <c r="Q14" i="12"/>
  <c r="V14" i="12"/>
  <c r="G24" i="12"/>
  <c r="I24" i="12"/>
  <c r="K24" i="12"/>
  <c r="M24" i="12"/>
  <c r="O24" i="12"/>
  <c r="Q24" i="12"/>
  <c r="V24" i="12"/>
  <c r="G37" i="12"/>
  <c r="M37" i="12" s="1"/>
  <c r="I37" i="12"/>
  <c r="K37" i="12"/>
  <c r="O37" i="12"/>
  <c r="Q37" i="12"/>
  <c r="V37" i="12"/>
  <c r="G49" i="12"/>
  <c r="I49" i="12"/>
  <c r="K49" i="12"/>
  <c r="M49" i="12"/>
  <c r="O49" i="12"/>
  <c r="Q49" i="12"/>
  <c r="V49" i="12"/>
  <c r="G60" i="12"/>
  <c r="I60" i="12"/>
  <c r="K60" i="12"/>
  <c r="M60" i="12"/>
  <c r="O60" i="12"/>
  <c r="Q60" i="12"/>
  <c r="V60" i="12"/>
  <c r="G66" i="12"/>
  <c r="I66" i="12"/>
  <c r="K66" i="12"/>
  <c r="M66" i="12"/>
  <c r="O66" i="12"/>
  <c r="Q66" i="12"/>
  <c r="V66" i="12"/>
  <c r="G77" i="12"/>
  <c r="G8" i="12" s="1"/>
  <c r="I77" i="12"/>
  <c r="K77" i="12"/>
  <c r="O77" i="12"/>
  <c r="Q77" i="12"/>
  <c r="V77" i="12"/>
  <c r="G82" i="12"/>
  <c r="I82" i="12"/>
  <c r="K82" i="12"/>
  <c r="M82" i="12"/>
  <c r="O82" i="12"/>
  <c r="Q82" i="12"/>
  <c r="V82" i="12"/>
  <c r="G96" i="12"/>
  <c r="M96" i="12" s="1"/>
  <c r="I96" i="12"/>
  <c r="K96" i="12"/>
  <c r="O96" i="12"/>
  <c r="Q96" i="12"/>
  <c r="V96" i="12"/>
  <c r="G109" i="12"/>
  <c r="I109" i="12"/>
  <c r="K109" i="12"/>
  <c r="M109" i="12"/>
  <c r="O109" i="12"/>
  <c r="Q109" i="12"/>
  <c r="V109" i="12"/>
  <c r="G120" i="12"/>
  <c r="M120" i="12" s="1"/>
  <c r="I120" i="12"/>
  <c r="K120" i="12"/>
  <c r="O120" i="12"/>
  <c r="Q120" i="12"/>
  <c r="V120" i="12"/>
  <c r="G131" i="12"/>
  <c r="I131" i="12"/>
  <c r="K131" i="12"/>
  <c r="M131" i="12"/>
  <c r="O131" i="12"/>
  <c r="Q131" i="12"/>
  <c r="V131" i="12"/>
  <c r="G139" i="12"/>
  <c r="I139" i="12"/>
  <c r="K139" i="12"/>
  <c r="M139" i="12"/>
  <c r="O139" i="12"/>
  <c r="Q139" i="12"/>
  <c r="V139" i="12"/>
  <c r="G143" i="12"/>
  <c r="I143" i="12"/>
  <c r="K143" i="12"/>
  <c r="M143" i="12"/>
  <c r="O143" i="12"/>
  <c r="Q143" i="12"/>
  <c r="V143" i="12"/>
  <c r="G147" i="12"/>
  <c r="M147" i="12" s="1"/>
  <c r="I147" i="12"/>
  <c r="K147" i="12"/>
  <c r="O147" i="12"/>
  <c r="Q147" i="12"/>
  <c r="V147" i="12"/>
  <c r="G151" i="12"/>
  <c r="I151" i="12"/>
  <c r="K151" i="12"/>
  <c r="M151" i="12"/>
  <c r="O151" i="12"/>
  <c r="Q151" i="12"/>
  <c r="V151" i="12"/>
  <c r="G160" i="12"/>
  <c r="M160" i="12" s="1"/>
  <c r="I160" i="12"/>
  <c r="K160" i="12"/>
  <c r="O160" i="12"/>
  <c r="Q160" i="12"/>
  <c r="V160" i="12"/>
  <c r="G170" i="12"/>
  <c r="I170" i="12"/>
  <c r="K170" i="12"/>
  <c r="M170" i="12"/>
  <c r="O170" i="12"/>
  <c r="Q170" i="12"/>
  <c r="V170" i="12"/>
  <c r="G181" i="12"/>
  <c r="M181" i="12" s="1"/>
  <c r="I181" i="12"/>
  <c r="K181" i="12"/>
  <c r="O181" i="12"/>
  <c r="Q181" i="12"/>
  <c r="V181" i="12"/>
  <c r="G195" i="12"/>
  <c r="I195" i="12"/>
  <c r="K195" i="12"/>
  <c r="M195" i="12"/>
  <c r="O195" i="12"/>
  <c r="Q195" i="12"/>
  <c r="V195" i="12"/>
  <c r="G208" i="12"/>
  <c r="M208" i="12" s="1"/>
  <c r="I208" i="12"/>
  <c r="K208" i="12"/>
  <c r="O208" i="12"/>
  <c r="Q208" i="12"/>
  <c r="V208" i="12"/>
  <c r="G214" i="12"/>
  <c r="I214" i="12"/>
  <c r="K214" i="12"/>
  <c r="M214" i="12"/>
  <c r="O214" i="12"/>
  <c r="Q214" i="12"/>
  <c r="V214" i="12"/>
  <c r="G226" i="12"/>
  <c r="M226" i="12" s="1"/>
  <c r="I226" i="12"/>
  <c r="K226" i="12"/>
  <c r="O226" i="12"/>
  <c r="Q226" i="12"/>
  <c r="V226" i="12"/>
  <c r="G238" i="12"/>
  <c r="I238" i="12"/>
  <c r="Q238" i="12"/>
  <c r="G239" i="12"/>
  <c r="M239" i="12" s="1"/>
  <c r="M238" i="12" s="1"/>
  <c r="I239" i="12"/>
  <c r="K239" i="12"/>
  <c r="K238" i="12" s="1"/>
  <c r="O239" i="12"/>
  <c r="O238" i="12" s="1"/>
  <c r="Q239" i="12"/>
  <c r="V239" i="12"/>
  <c r="V238" i="12" s="1"/>
  <c r="G255" i="12"/>
  <c r="I255" i="12"/>
  <c r="I254" i="12" s="1"/>
  <c r="K255" i="12"/>
  <c r="M255" i="12"/>
  <c r="O255" i="12"/>
  <c r="O254" i="12" s="1"/>
  <c r="Q255" i="12"/>
  <c r="V255" i="12"/>
  <c r="V254" i="12" s="1"/>
  <c r="G260" i="12"/>
  <c r="I260" i="12"/>
  <c r="K260" i="12"/>
  <c r="K254" i="12" s="1"/>
  <c r="M260" i="12"/>
  <c r="O260" i="12"/>
  <c r="Q260" i="12"/>
  <c r="Q254" i="12" s="1"/>
  <c r="V260" i="12"/>
  <c r="G264" i="12"/>
  <c r="I264" i="12"/>
  <c r="K264" i="12"/>
  <c r="M264" i="12"/>
  <c r="O264" i="12"/>
  <c r="Q264" i="12"/>
  <c r="V264" i="12"/>
  <c r="G267" i="12"/>
  <c r="I267" i="12"/>
  <c r="K267" i="12"/>
  <c r="M267" i="12"/>
  <c r="O267" i="12"/>
  <c r="Q267" i="12"/>
  <c r="V267" i="12"/>
  <c r="G270" i="12"/>
  <c r="M270" i="12" s="1"/>
  <c r="M254" i="12" s="1"/>
  <c r="I270" i="12"/>
  <c r="K270" i="12"/>
  <c r="O270" i="12"/>
  <c r="Q270" i="12"/>
  <c r="V270" i="12"/>
  <c r="G277" i="12"/>
  <c r="M277" i="12" s="1"/>
  <c r="I277" i="12"/>
  <c r="K277" i="12"/>
  <c r="O277" i="12"/>
  <c r="Q277" i="12"/>
  <c r="V277" i="12"/>
  <c r="G285" i="12"/>
  <c r="M285" i="12" s="1"/>
  <c r="I285" i="12"/>
  <c r="K285" i="12"/>
  <c r="O285" i="12"/>
  <c r="Q285" i="12"/>
  <c r="V285" i="12"/>
  <c r="G289" i="12"/>
  <c r="I289" i="12"/>
  <c r="K289" i="12"/>
  <c r="M289" i="12"/>
  <c r="O289" i="12"/>
  <c r="Q289" i="12"/>
  <c r="V289" i="12"/>
  <c r="G293" i="12"/>
  <c r="I293" i="12"/>
  <c r="K293" i="12"/>
  <c r="M293" i="12"/>
  <c r="O293" i="12"/>
  <c r="Q293" i="12"/>
  <c r="V293" i="12"/>
  <c r="G299" i="12"/>
  <c r="I299" i="12"/>
  <c r="K299" i="12"/>
  <c r="M299" i="12"/>
  <c r="O299" i="12"/>
  <c r="Q299" i="12"/>
  <c r="V299" i="12"/>
  <c r="G303" i="12"/>
  <c r="I303" i="12"/>
  <c r="K303" i="12"/>
  <c r="M303" i="12"/>
  <c r="O303" i="12"/>
  <c r="Q303" i="12"/>
  <c r="V303" i="12"/>
  <c r="G311" i="12"/>
  <c r="I311" i="12"/>
  <c r="K311" i="12"/>
  <c r="M311" i="12"/>
  <c r="O311" i="12"/>
  <c r="Q311" i="12"/>
  <c r="V311" i="12"/>
  <c r="G316" i="12"/>
  <c r="M316" i="12" s="1"/>
  <c r="I316" i="12"/>
  <c r="K316" i="12"/>
  <c r="O316" i="12"/>
  <c r="Q316" i="12"/>
  <c r="V316" i="12"/>
  <c r="G321" i="12"/>
  <c r="M321" i="12" s="1"/>
  <c r="I321" i="12"/>
  <c r="K321" i="12"/>
  <c r="O321" i="12"/>
  <c r="Q321" i="12"/>
  <c r="V321" i="12"/>
  <c r="G328" i="12"/>
  <c r="M328" i="12" s="1"/>
  <c r="I328" i="12"/>
  <c r="K328" i="12"/>
  <c r="O328" i="12"/>
  <c r="Q328" i="12"/>
  <c r="V328" i="12"/>
  <c r="G335" i="12"/>
  <c r="I335" i="12"/>
  <c r="K335" i="12"/>
  <c r="M335" i="12"/>
  <c r="O335" i="12"/>
  <c r="Q335" i="12"/>
  <c r="V335" i="12"/>
  <c r="G342" i="12"/>
  <c r="I342" i="12"/>
  <c r="K342" i="12"/>
  <c r="M342" i="12"/>
  <c r="O342" i="12"/>
  <c r="Q342" i="12"/>
  <c r="V342" i="12"/>
  <c r="G349" i="12"/>
  <c r="I349" i="12"/>
  <c r="K349" i="12"/>
  <c r="M349" i="12"/>
  <c r="O349" i="12"/>
  <c r="Q349" i="12"/>
  <c r="V349" i="12"/>
  <c r="G356" i="12"/>
  <c r="I356" i="12"/>
  <c r="I355" i="12" s="1"/>
  <c r="K356" i="12"/>
  <c r="K355" i="12" s="1"/>
  <c r="M356" i="12"/>
  <c r="O356" i="12"/>
  <c r="O355" i="12" s="1"/>
  <c r="Q356" i="12"/>
  <c r="V356" i="12"/>
  <c r="G361" i="12"/>
  <c r="G355" i="12" s="1"/>
  <c r="I361" i="12"/>
  <c r="K361" i="12"/>
  <c r="O361" i="12"/>
  <c r="Q361" i="12"/>
  <c r="Q355" i="12" s="1"/>
  <c r="V361" i="12"/>
  <c r="G365" i="12"/>
  <c r="I365" i="12"/>
  <c r="K365" i="12"/>
  <c r="M365" i="12"/>
  <c r="O365" i="12"/>
  <c r="Q365" i="12"/>
  <c r="V365" i="12"/>
  <c r="G369" i="12"/>
  <c r="M369" i="12" s="1"/>
  <c r="I369" i="12"/>
  <c r="K369" i="12"/>
  <c r="O369" i="12"/>
  <c r="Q369" i="12"/>
  <c r="V369" i="12"/>
  <c r="G372" i="12"/>
  <c r="I372" i="12"/>
  <c r="K372" i="12"/>
  <c r="M372" i="12"/>
  <c r="O372" i="12"/>
  <c r="Q372" i="12"/>
  <c r="V372" i="12"/>
  <c r="G375" i="12"/>
  <c r="I375" i="12"/>
  <c r="K375" i="12"/>
  <c r="M375" i="12"/>
  <c r="O375" i="12"/>
  <c r="Q375" i="12"/>
  <c r="V375" i="12"/>
  <c r="G376" i="12"/>
  <c r="I376" i="12"/>
  <c r="K376" i="12"/>
  <c r="M376" i="12"/>
  <c r="O376" i="12"/>
  <c r="Q376" i="12"/>
  <c r="V376" i="12"/>
  <c r="G377" i="12"/>
  <c r="I377" i="12"/>
  <c r="K377" i="12"/>
  <c r="M377" i="12"/>
  <c r="O377" i="12"/>
  <c r="Q377" i="12"/>
  <c r="V377" i="12"/>
  <c r="G378" i="12"/>
  <c r="M378" i="12" s="1"/>
  <c r="I378" i="12"/>
  <c r="K378" i="12"/>
  <c r="O378" i="12"/>
  <c r="Q378" i="12"/>
  <c r="V378" i="12"/>
  <c r="G386" i="12"/>
  <c r="M386" i="12" s="1"/>
  <c r="I386" i="12"/>
  <c r="K386" i="12"/>
  <c r="O386" i="12"/>
  <c r="Q386" i="12"/>
  <c r="V386" i="12"/>
  <c r="G394" i="12"/>
  <c r="I394" i="12"/>
  <c r="K394" i="12"/>
  <c r="M394" i="12"/>
  <c r="O394" i="12"/>
  <c r="Q394" i="12"/>
  <c r="V394" i="12"/>
  <c r="G396" i="12"/>
  <c r="M396" i="12" s="1"/>
  <c r="I396" i="12"/>
  <c r="K396" i="12"/>
  <c r="O396" i="12"/>
  <c r="Q396" i="12"/>
  <c r="V396" i="12"/>
  <c r="G404" i="12"/>
  <c r="I404" i="12"/>
  <c r="K404" i="12"/>
  <c r="M404" i="12"/>
  <c r="O404" i="12"/>
  <c r="Q404" i="12"/>
  <c r="V404" i="12"/>
  <c r="G409" i="12"/>
  <c r="I409" i="12"/>
  <c r="K409" i="12"/>
  <c r="M409" i="12"/>
  <c r="O409" i="12"/>
  <c r="Q409" i="12"/>
  <c r="V409" i="12"/>
  <c r="G417" i="12"/>
  <c r="I417" i="12"/>
  <c r="K417" i="12"/>
  <c r="M417" i="12"/>
  <c r="O417" i="12"/>
  <c r="Q417" i="12"/>
  <c r="V417" i="12"/>
  <c r="G425" i="12"/>
  <c r="I425" i="12"/>
  <c r="K425" i="12"/>
  <c r="M425" i="12"/>
  <c r="O425" i="12"/>
  <c r="Q425" i="12"/>
  <c r="V425" i="12"/>
  <c r="V355" i="12" s="1"/>
  <c r="G433" i="12"/>
  <c r="M433" i="12" s="1"/>
  <c r="I433" i="12"/>
  <c r="K433" i="12"/>
  <c r="O433" i="12"/>
  <c r="Q433" i="12"/>
  <c r="V433" i="12"/>
  <c r="AE443" i="12"/>
  <c r="I20" i="1"/>
  <c r="I19" i="1"/>
  <c r="I18" i="1"/>
  <c r="I17" i="1"/>
  <c r="I16" i="1"/>
  <c r="F43" i="1"/>
  <c r="G43" i="1"/>
  <c r="G25" i="1" s="1"/>
  <c r="A25" i="1" s="1"/>
  <c r="H42" i="1"/>
  <c r="I42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A26" i="1" l="1"/>
  <c r="G26" i="1"/>
  <c r="G28" i="1"/>
  <c r="G23" i="1"/>
  <c r="M8" i="12"/>
  <c r="G254" i="12"/>
  <c r="M361" i="12"/>
  <c r="M355" i="12" s="1"/>
  <c r="M77" i="12"/>
  <c r="AF443" i="12"/>
  <c r="I21" i="1"/>
  <c r="J54" i="1"/>
  <c r="J55" i="1"/>
  <c r="J56" i="1"/>
  <c r="I39" i="1"/>
  <c r="I43" i="1" s="1"/>
  <c r="J39" i="1" s="1"/>
  <c r="J43" i="1" s="1"/>
  <c r="J57" i="1" l="1"/>
  <c r="A23" i="1"/>
  <c r="J42" i="1"/>
  <c r="J41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Dvořáčková</author>
  </authors>
  <commentList>
    <comment ref="S6" authorId="0" shapeId="0" xr:uid="{7CAB849F-558C-42C7-9888-F7C6B791D60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5D4E810-F5F5-4405-B8F2-D9213F69F65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<sst xmlns="http://schemas.openxmlformats.org/spreadsheetml/2006/main" count="1376" uniqueCount="431">
  <si>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</si>
  <si>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</si>
  <si>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</si>
  <si>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</si>
  <si>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</si>
  <si>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</si>
  <si>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</si>
  <si>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</si>
  <si>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</si>
  <si>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</si>
  <si>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</si>
  <si>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</si>
  <si>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</si>
  <si>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</si>
  <si>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</si>
  <si>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</si>
  <si>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</si>
  <si>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</si>
  <si>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</si>
  <si>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</si>
  <si>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</si>
  <si>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</si>
  <si>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</si>
  <si>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</si>
  <si>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</si>
  <si>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</si>
  <si>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</si>
  <si>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</si>
  <si>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</si>
  <si>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</si>
  <si>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</si>
  <si>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</si>
  <si>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</si>
  <si>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</si>
  <si>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</si>
  <si>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</si>
  <si>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</si>
  <si>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</si>
  <si>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</si>
  <si>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</si>
  <si>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</si>
  <si>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</si>
  <si>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</si>
  <si>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02.1</t>
  </si>
  <si>
    <t>Interiér</t>
  </si>
  <si>
    <t>SO02</t>
  </si>
  <si>
    <t>Objekt:</t>
  </si>
  <si>
    <t>Rozpočet:</t>
  </si>
  <si>
    <t>MD240702_B</t>
  </si>
  <si>
    <t>Stavební úpravy dětské skupiny Palmovka 2179/6A, Praha 8</t>
  </si>
  <si>
    <t>Stavba</t>
  </si>
  <si>
    <t>Stavební objekt</t>
  </si>
  <si>
    <t>Celkem za stavbu</t>
  </si>
  <si>
    <t>CZK</t>
  </si>
  <si>
    <t>#POPS</t>
  </si>
  <si>
    <t>Popis stavby: MD240702_B - Stavební úpravy dětské skupiny Palmovka 2179/6A, Praha 8</t>
  </si>
  <si>
    <t>#POPO</t>
  </si>
  <si>
    <t>Popis objektu: SO02 - Interiér</t>
  </si>
  <si>
    <t>#POPR</t>
  </si>
  <si>
    <t>Popis rozpočtu: 02.1 - Interiér</t>
  </si>
  <si>
    <t>Rekapitulace dílů</t>
  </si>
  <si>
    <t>Typ dílu</t>
  </si>
  <si>
    <t>766</t>
  </si>
  <si>
    <t>Konstrukce truhlářské, okna a dveře</t>
  </si>
  <si>
    <t>768</t>
  </si>
  <si>
    <t>Výplně otvorů</t>
  </si>
  <si>
    <t>799.1</t>
  </si>
  <si>
    <t>Ostatní</t>
  </si>
  <si>
    <t>799.2</t>
  </si>
  <si>
    <t>SPOTŘEBIČE A ZAŘIZOVACÍ PŘEDMĚTY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</si>
  <si>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</si>
  <si>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</si>
  <si>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</si>
  <si>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</si>
  <si>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</si>
  <si>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</si>
  <si>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</si>
  <si>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</si>
  <si>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</si>
  <si>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</si>
  <si>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</si>
  <si>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</si>
  <si>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</si>
  <si>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</si>
  <si>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</si>
  <si>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</si>
  <si>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</si>
  <si>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</si>
  <si>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</si>
  <si>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</si>
  <si>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</si>
  <si>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</si>
  <si>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</si>
  <si>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</si>
  <si>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</si>
  <si>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</si>
  <si>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</si>
  <si>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</si>
  <si>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</si>
  <si>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</si>
  <si>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</si>
  <si>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766/A1</t>
  </si>
  <si>
    <t>D+M DŘEVĚNÝ OBKLAD NA STĚNU</t>
  </si>
  <si>
    <t>ks</t>
  </si>
  <si>
    <t>Vlastní</t>
  </si>
  <si>
    <t>Indiv</t>
  </si>
  <si>
    <t>Práce</t>
  </si>
  <si>
    <t>Běžná</t>
  </si>
  <si>
    <t>POL1_</t>
  </si>
  <si>
    <t>POP</t>
  </si>
  <si>
    <t>ROZMĚRY (šxv):6175x2800mm</t>
  </si>
  <si>
    <t>POZNÁMKY:- Dveře a rám okna skryté v obkladu</t>
  </si>
  <si>
    <t>766/A10</t>
  </si>
  <si>
    <t>D+M ÚLOŽNÉ PROSTORY</t>
  </si>
  <si>
    <t>MATERIÁL:</t>
  </si>
  <si>
    <t>- laminovaná DTD - Dřevodekor H1145 Dub Bardolino přírodní</t>
  </si>
  <si>
    <t/>
  </si>
  <si>
    <t>ROZMĚR:</t>
  </si>
  <si>
    <t>Dle nákresu</t>
  </si>
  <si>
    <t>POZNÁMKA:</t>
  </si>
  <si>
    <t>Šuplíky ve spodní části, otvírání na TIP-ON</t>
  </si>
  <si>
    <t>Horní dvířka otevíraní ze spodu na průhmat</t>
  </si>
  <si>
    <t>766/A11</t>
  </si>
  <si>
    <t>D+M KUCHYŇSKÝ KOUT</t>
  </si>
  <si>
    <t>- laminovaná DTD -Unidekor W1100 ST9 Alpská bílá</t>
  </si>
  <si>
    <t>PRACOVNÍ DESKA + ZÁDOVÁ DESKA:</t>
  </si>
  <si>
    <t>ROZMĚRY:</t>
  </si>
  <si>
    <t>Horní skříňky otevíraní na TIPON</t>
  </si>
  <si>
    <t>Spodní skříňky otevíraní skryté - Gola profil</t>
  </si>
  <si>
    <t>766/A12</t>
  </si>
  <si>
    <t>D+M DŘEVĚNÝ OBKLAD NA STĚNU NAD WC</t>
  </si>
  <si>
    <t>SKŘÍŇKA - 1300x850x200mm</t>
  </si>
  <si>
    <t>OBKLAD - 1300x150mm</t>
  </si>
  <si>
    <t>Dvířka otevíraní na TIP-ON</t>
  </si>
  <si>
    <t>Pravá část délky 150mm je pouze obklad stávající stěny.</t>
  </si>
  <si>
    <t>Dvířka skříňky, obkad stěny a obklad předstěny WC budou v jedné rovině.</t>
  </si>
  <si>
    <t>766/A13</t>
  </si>
  <si>
    <t>- Dřevodekor H1145 Dub Bardolino přírodní</t>
  </si>
  <si>
    <t>- laminované dřevotřískové desky s hoření zpomalující vícevrstvou strukturou</t>
  </si>
  <si>
    <t>ROZMĚRY (šxv):</t>
  </si>
  <si>
    <t>7435x2800mm</t>
  </si>
  <si>
    <t>Celková tl. obkladu 40mm (vč. konstrukce)</t>
  </si>
  <si>
    <t>POZNÁMKY:</t>
  </si>
  <si>
    <t>- Dveře a rám okna skryté v obkladu</t>
  </si>
  <si>
    <t>766/A14</t>
  </si>
  <si>
    <t>ROZMĚR (šxvxh):</t>
  </si>
  <si>
    <t>2345x750x600 mm</t>
  </si>
  <si>
    <t>766/A15</t>
  </si>
  <si>
    <t>D+M  ÚLOŽNÉ PROSTORY</t>
  </si>
  <si>
    <t>Otevřené police v spodní části</t>
  </si>
  <si>
    <t>Dvěře vedoucí do skladového prostoru pod schody</t>
  </si>
  <si>
    <t>766/A16</t>
  </si>
  <si>
    <t>D+M DŘEVĚNÁ LAMELOVÁ ZÁSTĚNA</t>
  </si>
  <si>
    <t>6x DŘEVĚNÉ LAMELY</t>
  </si>
  <si>
    <t>ROZMĚRY (šxhxv):</t>
  </si>
  <si>
    <t>75x150x2800 mm</t>
  </si>
  <si>
    <t>766/A17</t>
  </si>
  <si>
    <t>D+M DEKORAČNÍ MAGNETICKÝ OBKLAD NA STĚNU</t>
  </si>
  <si>
    <t>- MDF deska lakovaná s magnetickým nátěrem</t>
  </si>
  <si>
    <t>BARVY:</t>
  </si>
  <si>
    <t>NCS S0510-R90B</t>
  </si>
  <si>
    <t>NCS S1020-R90B</t>
  </si>
  <si>
    <t>NCS S3020-R90B</t>
  </si>
  <si>
    <t>- dle nákresu</t>
  </si>
  <si>
    <t>- za MDF deskou je lamino tl. 18mm s LED nascvícením</t>
  </si>
  <si>
    <t>766/A18</t>
  </si>
  <si>
    <t>D+M ŠATNÍ SKŘÍŇ S LAVICÍ ZRCADLEM A SKŘÍNÍ PRO PRAČKU</t>
  </si>
  <si>
    <t>ROZMĚR(šxhxv):</t>
  </si>
  <si>
    <t>- Skříňky (úložný prostor) - 7x300mm - 2100 x 600 x 2150mm</t>
  </si>
  <si>
    <t>- Lavice - 850 x 600 x 450mm</t>
  </si>
  <si>
    <t>- Skříň pro pračku - 700 x 700 x 2100mm</t>
  </si>
  <si>
    <t>Horní dvířka otevíravá na dotyk - TIP-ON</t>
  </si>
  <si>
    <t>Spodní dvířka otevíravá na průhmat</t>
  </si>
  <si>
    <t>766/A19</t>
  </si>
  <si>
    <t>D+M SKŘÍŇKA NAD VÝLEVKOU</t>
  </si>
  <si>
    <t>830x200x1600mm</t>
  </si>
  <si>
    <t>Členění dvířek na 1x580 a 1x 250mm navazuje na spáru obkladu pod skříňkou.</t>
  </si>
  <si>
    <t>Nutno tuto skutečnost ověřit po pokládce obkladu.</t>
  </si>
  <si>
    <t>766/A2</t>
  </si>
  <si>
    <t>D+M ČALOUNĚNÝ OBKLAD NA STĚNU</t>
  </si>
  <si>
    <t>- látka z nehořlavého materiálu</t>
  </si>
  <si>
    <t>výška 2350mm</t>
  </si>
  <si>
    <t>šířka 1030mm</t>
  </si>
  <si>
    <t>hloubka 675mm - levá část</t>
  </si>
  <si>
    <t>hloubka 655mm - pravá část</t>
  </si>
  <si>
    <t>tloušťka čalunění 50mm</t>
  </si>
  <si>
    <t>766/A20</t>
  </si>
  <si>
    <t>D+M HORNÍ SKŘÍŇKY GASTRA</t>
  </si>
  <si>
    <t>MATERIÁL: - laminovaná DTD s nerezovou povrchovou úpravou</t>
  </si>
  <si>
    <t>ROZMĚRY (šxvxh):1950x600x350mm</t>
  </si>
  <si>
    <t>- otevíraní - ze spodu úchytka</t>
  </si>
  <si>
    <t>- vnitřní členení - 1x police</t>
  </si>
  <si>
    <t>766/A21</t>
  </si>
  <si>
    <t>D+M ZRCADLO</t>
  </si>
  <si>
    <t>celoplošně lepené zrcadlo</t>
  </si>
  <si>
    <t>ROZMĚRY (šxvxh):1000x1600mm</t>
  </si>
  <si>
    <t>766/A22</t>
  </si>
  <si>
    <t>D+M NÁPISY NA STĚNĚ</t>
  </si>
  <si>
    <t>ROZMĚRY (šxvxh):</t>
  </si>
  <si>
    <t>max. 10 písmen velikosti 100mm</t>
  </si>
  <si>
    <t>Přesný text dle zadání od investora</t>
  </si>
  <si>
    <t>766/A23</t>
  </si>
  <si>
    <t>ROZMĚRY (šxvxh):1200x1600mm</t>
  </si>
  <si>
    <t>766/A24</t>
  </si>
  <si>
    <t>D+M SKŘÍŇKA NAD WC</t>
  </si>
  <si>
    <t>ROZMĚR(šxvxh):</t>
  </si>
  <si>
    <t>1000x1600x150mm</t>
  </si>
  <si>
    <t>Dvířka otevíraní na dotek - TIP-ONVnitřní členění - 4x police</t>
  </si>
  <si>
    <t>766/A3</t>
  </si>
  <si>
    <t>kpl</t>
  </si>
  <si>
    <t>5875x2800x600mm</t>
  </si>
  <si>
    <t>Otevřené police ve spodní části</t>
  </si>
  <si>
    <t>766/A4</t>
  </si>
  <si>
    <t>3340x2800mm</t>
  </si>
  <si>
    <t>- Rámy dveří skryté v obkladu</t>
  </si>
  <si>
    <t>766/A5</t>
  </si>
  <si>
    <t>NCS S0510-G30Y</t>
  </si>
  <si>
    <t>NCS S2010-G30Y</t>
  </si>
  <si>
    <t>NCS S4010-G30Y</t>
  </si>
  <si>
    <t>766/A6</t>
  </si>
  <si>
    <t>D+M PRACOVNÍ STŮL + ŠUPLÍKY</t>
  </si>
  <si>
    <t>ROZMĚR STOLU (šxvxh):</t>
  </si>
  <si>
    <t>1500x750x750 mm</t>
  </si>
  <si>
    <t>ROZMĚR ŠUPLÍKŮ (šxvxh):</t>
  </si>
  <si>
    <t>400x700x650mm</t>
  </si>
  <si>
    <t>- šuplíky jsou pevnou součástí stolu</t>
  </si>
  <si>
    <t>- v desce stolu bude proveden prostup pro kabeláž</t>
  </si>
  <si>
    <t>766/A7</t>
  </si>
  <si>
    <t>D+M VĚŠÁKY PRO RUČNÍKY</t>
  </si>
  <si>
    <t>620x900x100mm (šxvxh)</t>
  </si>
  <si>
    <t>766/A8</t>
  </si>
  <si>
    <t>D+M PRACOVNÍ STŮL</t>
  </si>
  <si>
    <t>Delší strana - 2560x750mm hloubka 600mm + parapet výkladce</t>
  </si>
  <si>
    <t>Kratší strana - 2505x750mm</t>
  </si>
  <si>
    <t>Hloubka 600mm + parapet výkladce</t>
  </si>
  <si>
    <t>- Parapet výkladce součásti desky stolu</t>
  </si>
  <si>
    <t>766/A9</t>
  </si>
  <si>
    <t>Širší strana - 2610x750mm hloubka 600mm + parapet výkladce</t>
  </si>
  <si>
    <t>Užší strana - 2560x750mm</t>
  </si>
  <si>
    <t>768/D10</t>
  </si>
  <si>
    <t>D+M DVEŘE INTERIÉROVÉ - ve stěně A1</t>
  </si>
  <si>
    <t>DVEŘE INTERIÉROVÉ</t>
  </si>
  <si>
    <t>ROZMĚR STAVEBNÍHO OTVORU: 900x2150 mm</t>
  </si>
  <si>
    <t>ROZMĚR DVEŘÍ: 800x2100 mm</t>
  </si>
  <si>
    <t>HLOUBKA ZÁRUBNĚ: 150 mm</t>
  </si>
  <si>
    <t>ZASKLENÍ A TEPELNÁ VODIVOST: BEZ ZASKLENÍ</t>
  </si>
  <si>
    <t>POŽÁRNÍ ODOLNOST: -</t>
  </si>
  <si>
    <t>POČET KŘÍDEL: jedno</t>
  </si>
  <si>
    <t>ZPŮSOB OTEVÍRÁNÍ: otočné</t>
  </si>
  <si>
    <t>MATERIÁL A POVRCHOVÁ ÚPRAVA:HPL laminované - dřevodekor - DUB Bardolino</t>
  </si>
  <si>
    <t>přírodní</t>
  </si>
  <si>
    <t>KOVÁNÍ: klika/klika, včetně rozetového kování ze slitin lehkých kovů</t>
  </si>
  <si>
    <t>ZÁMEK: zadlabací dozický</t>
  </si>
  <si>
    <t>ZÁRUBEŇ: obložková, bezfalcová</t>
  </si>
  <si>
    <t>POZNÁMKA: Dveře budou součástí nábytkově obložené stěny</t>
  </si>
  <si>
    <t>799/T1</t>
  </si>
  <si>
    <t>D+M Stohovatelné lůžko</t>
  </si>
  <si>
    <t>Dětský stůl hranatý obdélnikový 120x80 cm</t>
  </si>
  <si>
    <t>Výška stolu: Pro děti do 3let doporučujeme 40 cm</t>
  </si>
  <si>
    <t>Konstrukce stolu - buk,</t>
  </si>
  <si>
    <t>Kovová podnož - barva zelená- 15ks, modrá - 20ks</t>
  </si>
  <si>
    <t>799/T1.1</t>
  </si>
  <si>
    <t>D+M Matrace</t>
  </si>
  <si>
    <t>Školní matrac na lehátko 144 cm</t>
  </si>
  <si>
    <t>Rozměry 136x48x5 cm</t>
  </si>
  <si>
    <t>Materiál: Bavlna se zipem</t>
  </si>
  <si>
    <t>799/T10</t>
  </si>
  <si>
    <t>D+M WC zástěna - zelená</t>
  </si>
  <si>
    <t>Dělící stěna na nožičkách</t>
  </si>
  <si>
    <t>Rozměr 80x55 cm</t>
  </si>
  <si>
    <t>799/T11</t>
  </si>
  <si>
    <t>D+M WC zástěna - modrá</t>
  </si>
  <si>
    <t>799/T12a</t>
  </si>
  <si>
    <t>D+M Římská roleta (místnost 2.02)</t>
  </si>
  <si>
    <t>Zatemňovací řimská roleta</t>
  </si>
  <si>
    <t>Manuální mechanizmus</t>
  </si>
  <si>
    <t>Způsob montáže - do nadpraží</t>
  </si>
  <si>
    <t>Rozměry oken (šxv)</t>
  </si>
  <si>
    <t>1400x1400 mm</t>
  </si>
  <si>
    <t>barva : 1x béžová</t>
  </si>
  <si>
    <t>799/T12b</t>
  </si>
  <si>
    <t>3900x1400 mm</t>
  </si>
  <si>
    <t>3x 1300mm široká roleta</t>
  </si>
  <si>
    <t>barva : 3x béžová</t>
  </si>
  <si>
    <t>799/T13</t>
  </si>
  <si>
    <t>D+M Zrcadlo</t>
  </si>
  <si>
    <t>Kulaté zrcadlo</t>
  </si>
  <si>
    <t>Průměr 32 cm</t>
  </si>
  <si>
    <t>Lepené na obklad</t>
  </si>
  <si>
    <t>799/T14</t>
  </si>
  <si>
    <t>D+M Kancelářská židle</t>
  </si>
  <si>
    <t>Kancelářská otočná židle, barva světle šedá</t>
  </si>
  <si>
    <t>Ergonomická, manuálne nastavitelné napětí záklonu, opěrka hlavy a područky.</t>
  </si>
  <si>
    <t>Výškovo nastavitelný sedák</t>
  </si>
  <si>
    <t>799/T15</t>
  </si>
  <si>
    <t>D+M Korková nástěnka</t>
  </si>
  <si>
    <t>Korková nástěnka na zeď z přírodního korku</t>
  </si>
  <si>
    <t>součástí kompeltní montážní sada</t>
  </si>
  <si>
    <t>barva povrchu - přírodní korek</t>
  </si>
  <si>
    <t>barva rámu - stříbrná</t>
  </si>
  <si>
    <t>Rozměr ( dxv) 150x120cm</t>
  </si>
  <si>
    <t>799/T16</t>
  </si>
  <si>
    <t>D+M Lavice</t>
  </si>
  <si>
    <t>Lavice na sezení</t>
  </si>
  <si>
    <t>Rozměr 90x50x48 cm</t>
  </si>
  <si>
    <t>Barva bílá</t>
  </si>
  <si>
    <t>799/T2</t>
  </si>
  <si>
    <t>D+M Dětská dřevěná židle mořená</t>
  </si>
  <si>
    <t>Dětská dřevěná židle, odstín přírodní</t>
  </si>
  <si>
    <t>Výška židle: Pro děti do 3let doporučujeme 22 cm</t>
  </si>
  <si>
    <t>Konstrukce z bukového masivu</t>
  </si>
  <si>
    <t>Sedák a opěrák z bukové překližky</t>
  </si>
  <si>
    <t>Židle je ošetřena polomatným polyuretanovým lakem - snadná údržba, odolná proti vlhkosti a</t>
  </si>
  <si>
    <t>mechanickému poškození</t>
  </si>
  <si>
    <t>Stohovatelná</t>
  </si>
  <si>
    <t>799/T3</t>
  </si>
  <si>
    <t>D+M Dětský stůl</t>
  </si>
  <si>
    <t>Kovová podnož - barva zelená</t>
  </si>
  <si>
    <t>799/T4</t>
  </si>
  <si>
    <t>Kovová podnož - barva modrá</t>
  </si>
  <si>
    <t>799/T5</t>
  </si>
  <si>
    <t>D+M Římská roleta (místnost 1.04, 1.08)</t>
  </si>
  <si>
    <t>1750x1600 mm</t>
  </si>
  <si>
    <t>barva : 2x zelená, 2x modrá</t>
  </si>
  <si>
    <t>799/T6</t>
  </si>
  <si>
    <t>D+M Šatní skříň</t>
  </si>
  <si>
    <t>Dětská šatní skříň v přírodním provedení s barevnými prvky</t>
  </si>
  <si>
    <t>Dekor: buk</t>
  </si>
  <si>
    <t>Barva: zelená</t>
  </si>
  <si>
    <t>Rozměry: výška zadní části 42 cm, hloubka 22 cm, šířka pro 5 děti</t>
  </si>
  <si>
    <t>Horní odkládací polička, dole botník</t>
  </si>
  <si>
    <t>Dvojháček pod každým z boxů</t>
  </si>
  <si>
    <t>799/T7</t>
  </si>
  <si>
    <t>Barva: modrá</t>
  </si>
  <si>
    <t>799/T8</t>
  </si>
  <si>
    <t>D+M Římská roleta (místnost 1.04)</t>
  </si>
  <si>
    <t>1890x2570 mm</t>
  </si>
  <si>
    <t>barva : 2x zelená</t>
  </si>
  <si>
    <t>799/T9</t>
  </si>
  <si>
    <t>D+M Přebalovací pult -Závěsný</t>
  </si>
  <si>
    <t>Závěsný přebalovací pult</t>
  </si>
  <si>
    <t>Rozměr 70x80 cm (šxv)</t>
  </si>
  <si>
    <t>Barva - bílá</t>
  </si>
  <si>
    <t>Přebalovací odnímací podložka</t>
  </si>
  <si>
    <t>Police pro odložení nezbytných věcí</t>
  </si>
  <si>
    <t>799/01</t>
  </si>
  <si>
    <t>D+M Vestavěná lednice</t>
  </si>
  <si>
    <t>Vestavná chladnička</t>
  </si>
  <si>
    <t>Objem 127 l</t>
  </si>
  <si>
    <t>Antibakteriální těsnění, statické chlazení</t>
  </si>
  <si>
    <t>Rozměry 81,6x59,5x54,8 cm</t>
  </si>
  <si>
    <t>799/02</t>
  </si>
  <si>
    <t>D+M Mikrovlnná trouba</t>
  </si>
  <si>
    <t>Volně stojící mikrovlnná trouba</t>
  </si>
  <si>
    <t>Rozměr cca- 262x442x345</t>
  </si>
  <si>
    <t>umístění v horních skříňkách kuchyňky v zázemí personálu</t>
  </si>
  <si>
    <t>799/03</t>
  </si>
  <si>
    <t>D+M Varná konvice</t>
  </si>
  <si>
    <t>Rychlovarná konvice - s regulací teploty, nerezová, obje 1,5l, barva bílá, příkon 2200W</t>
  </si>
  <si>
    <t>Dvojitý plášť, otočná základna, skrytá spirála a úložní prostor pro kabel, automatické otevíraní víka,</t>
  </si>
  <si>
    <t>automatické vypnutí, časovač, kontrola provozu, ochrana proti přehřátí, udržení teploty</t>
  </si>
  <si>
    <t>799/04</t>
  </si>
  <si>
    <t>D+M Dřezová baterie</t>
  </si>
  <si>
    <t>Vodovodní dřezová baterie - pákové ovládání</t>
  </si>
  <si>
    <t>Klasický styl, otočná o 360°, nerezová barva</t>
  </si>
  <si>
    <t>799/05</t>
  </si>
  <si>
    <t>D+M Dřez</t>
  </si>
  <si>
    <t>Granitový dřez fragranitový s odkapem, barvá hnědá, s odkapem</t>
  </si>
  <si>
    <t>Rozměr 620x500mm</t>
  </si>
  <si>
    <t>799/06</t>
  </si>
  <si>
    <t>799/07</t>
  </si>
  <si>
    <t>799/08</t>
  </si>
  <si>
    <t>799/09</t>
  </si>
  <si>
    <t>D+M Molitanová rozkládací matrace (místnost 1.04)</t>
  </si>
  <si>
    <t>Rozměr složená: 60x40x40 cm</t>
  </si>
  <si>
    <t>Rozměr rozložená: 160x60x10 cm</t>
  </si>
  <si>
    <t>Jádro tvořeno vysoce kvalitní polyuretanovou pěnou</t>
  </si>
  <si>
    <t>Potah snímatelný omývatelný</t>
  </si>
  <si>
    <t>Zip všitý dovnitř pro větší bezpečnost</t>
  </si>
  <si>
    <t>Vrchní část matrace z koženky</t>
  </si>
  <si>
    <t>799/10</t>
  </si>
  <si>
    <t>D+M Molitanová rozkládací matrace (místnost 1.08)</t>
  </si>
  <si>
    <t>799/11</t>
  </si>
  <si>
    <t>D+M Krabice na hračky (1.05 a 1.20)</t>
  </si>
  <si>
    <t>Plastový box vysoký 31,2x30x42,7 cm</t>
  </si>
  <si>
    <t>799/12</t>
  </si>
  <si>
    <t>D+M Zásobník na toaletní papír</t>
  </si>
  <si>
    <t>(2x 1.03, 2x 1.11,1x1.07, 1x2.04)</t>
  </si>
  <si>
    <t>Velká kapacita, menší nutnost údržby</t>
  </si>
  <si>
    <t>Materiál plast, barva bílá/šedá</t>
  </si>
  <si>
    <t>Jednoduché doplňování a čištění</t>
  </si>
  <si>
    <t>Uzamykatelné</t>
  </si>
  <si>
    <t>Velké okno - je videt, kdy je třeba doplnit náplň</t>
  </si>
  <si>
    <t>799/13</t>
  </si>
  <si>
    <t>D+M Zásobník na papírové utěrky</t>
  </si>
  <si>
    <t>Plnění shora, flexibilní doplňování</t>
  </si>
  <si>
    <t>Velké okno - je vidět, kdy je třeba doplnit náplň</t>
  </si>
  <si>
    <t>799/14</t>
  </si>
  <si>
    <t>D+M Dávkovač mýdla</t>
  </si>
  <si>
    <t>(2x1.03, 1x1.06, 3x1.11,1x1.15, 1x2.03)</t>
  </si>
  <si>
    <t>Vysoká kapacita - 1000 umytí rukou - nenáročná údržba</t>
  </si>
  <si>
    <t>S tlačítkem</t>
  </si>
  <si>
    <t>Umístění - mezi/vedle umyvadla</t>
  </si>
  <si>
    <t>799/15</t>
  </si>
  <si>
    <t>D+M Odpadkové koše</t>
  </si>
  <si>
    <t>( 1.02, 1.04, 1.05, 1.07,1.08, 1.10, 1.14, 2.02,2.04)</t>
  </si>
  <si>
    <t>Inteirérový nášlapný koš z lakované oceli - Barva bílá</t>
  </si>
  <si>
    <t>Hygienické otevíraní nožním pedálem</t>
  </si>
  <si>
    <t>vybavení vnitřní vyjímatelnou plastovou nádobou</t>
  </si>
  <si>
    <t>Dvojitá skládací rukojet vnitřní nádoby pro uchycení plastových sáčků</t>
  </si>
  <si>
    <t>Objem 30L</t>
  </si>
  <si>
    <t>799/16</t>
  </si>
  <si>
    <t>D+M Odpadkové koše na pleny</t>
  </si>
  <si>
    <t>(1.03, 1.11)</t>
  </si>
  <si>
    <t>Objem 20L</t>
  </si>
  <si>
    <t>799/17</t>
  </si>
  <si>
    <t>D+M Odpadkový koš na třídený odpad 3x15L</t>
  </si>
  <si>
    <t>( 1.12)</t>
  </si>
  <si>
    <t>Vnější kryt z robustní, práškově lakované oceli - barva bílá</t>
  </si>
  <si>
    <t>Koš z odolného polyethylenu (PE)</t>
  </si>
  <si>
    <t>Koše lze vyjímat jednotlivě</t>
  </si>
  <si>
    <t>Přední klapky s rukojetí pro snadné vyklápění</t>
  </si>
  <si>
    <t>Těsně uzavíratelný interiér, zadržování pachů</t>
  </si>
  <si>
    <t>Kryt se zadními otvory pro snadnou montáž na stěnu</t>
  </si>
  <si>
    <t>Snadno se čistí, bezhlučný</t>
  </si>
  <si>
    <t>SUM</t>
  </si>
  <si>
    <t>MATERIÁL: - Dřevodekor H1145 Dub Bardolino přírodní- laminované dřevotřískové desky s hoření zpomalující vícevrstvou strukturou</t>
  </si>
  <si>
    <t>END</t>
  </si>
  <si>
    <t>D+M Notebook 15"  IPS full HD, wifi 6, bluetooth, hardisk minimálně 512GB, windows 11, office, webkamera</t>
  </si>
  <si>
    <t>D+M Laserová tiskárna  - multifunkční, barevná tisk, A4, skenování min. 4800x1200dpi, usb, wifi, rychlost černobílého tisku min. 9str. za min.</t>
  </si>
  <si>
    <t>D+M Bluetooth reproduktor - aktivní, min. výkon 40w, usb připojení, výdrž baterie min. 12h, odolnost min. IPX4, ovládání i přes android/ios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</si>
</sst>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1" t="s">
        <v>39</v>
      </c>
      <c r="B2" s="191"/>
      <c r="C2" s="191"/>
      <c r="D2" s="191"/>
      <c r="E2" s="191"/>
      <c r="F2" s="191"/>
      <c r="G2" s="191"/>
    </row>
  </sheetData>
  <sheetProtection algorithmName="SHA-512" hashValue="qcdkixRT4Kwb3Z/Vy1vlCdAO64NDcbOulWcR9avo1ho85c8tuKh5GtjjmfNoE8X/abW6BuNlBk7kXPTu/mEt2Q==" saltValue="ulIivyprz/HWGw9K2waQ1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">
      <c r="A2" s="2"/>
      <c r="B2" s="77" t="s">
        <v>22</v>
      </c>
      <c r="C2" s="78"/>
      <c r="D2" s="79" t="s">
        <v>48</v>
      </c>
      <c r="E2" s="233" t="s">
        <v>49</v>
      </c>
      <c r="F2" s="234"/>
      <c r="G2" s="234"/>
      <c r="H2" s="234"/>
      <c r="I2" s="234"/>
      <c r="J2" s="235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236" t="s">
        <v>44</v>
      </c>
      <c r="F3" s="237"/>
      <c r="G3" s="237"/>
      <c r="H3" s="237"/>
      <c r="I3" s="237"/>
      <c r="J3" s="238"/>
    </row>
    <row r="4" spans="1:15" ht="23.25" customHeight="1" x14ac:dyDescent="0.2">
      <c r="A4" s="76">
        <v>1007</v>
      </c>
      <c r="B4" s="82" t="s">
        <v>47</v>
      </c>
      <c r="C4" s="83"/>
      <c r="D4" s="84" t="s">
        <v>43</v>
      </c>
      <c r="E4" s="216" t="s">
        <v>44</v>
      </c>
      <c r="F4" s="217"/>
      <c r="G4" s="217"/>
      <c r="H4" s="217"/>
      <c r="I4" s="217"/>
      <c r="J4" s="218"/>
    </row>
    <row r="5" spans="1:15" ht="24" customHeight="1" x14ac:dyDescent="0.2">
      <c r="A5" s="2"/>
      <c r="B5" s="31" t="s">
        <v>42</v>
      </c>
      <c r="D5" s="221"/>
      <c r="E5" s="222"/>
      <c r="F5" s="222"/>
      <c r="G5" s="22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3"/>
      <c r="E6" s="224"/>
      <c r="F6" s="224"/>
      <c r="G6" s="22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0"/>
      <c r="E11" s="240"/>
      <c r="F11" s="240"/>
      <c r="G11" s="240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5"/>
      <c r="E12" s="215"/>
      <c r="F12" s="215"/>
      <c r="G12" s="215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9"/>
      <c r="F13" s="220"/>
      <c r="G13" s="22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9"/>
      <c r="F15" s="239"/>
      <c r="G15" s="241"/>
      <c r="H15" s="241"/>
      <c r="I15" s="241" t="s">
        <v>29</v>
      </c>
      <c r="J15" s="242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4"/>
      <c r="F16" s="205"/>
      <c r="G16" s="204"/>
      <c r="H16" s="205"/>
      <c r="I16" s="204">
        <f>SUMIF(F53:F56,A16,I53:I56)+SUMIF(F53:F56,"PSU",I53:I56)</f>
        <v>0</v>
      </c>
      <c r="J16" s="206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4"/>
      <c r="F17" s="205"/>
      <c r="G17" s="204"/>
      <c r="H17" s="205"/>
      <c r="I17" s="204">
        <f>SUMIF(F53:F56,A17,I53:I56)</f>
        <v>0</v>
      </c>
      <c r="J17" s="206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4"/>
      <c r="F18" s="205"/>
      <c r="G18" s="204"/>
      <c r="H18" s="205"/>
      <c r="I18" s="204">
        <f>SUMIF(F53:F56,A18,I53:I56)</f>
        <v>0</v>
      </c>
      <c r="J18" s="206"/>
    </row>
    <row r="19" spans="1:10" ht="23.25" customHeight="1" x14ac:dyDescent="0.2">
      <c r="A19" s="139" t="s">
        <v>70</v>
      </c>
      <c r="B19" s="38" t="s">
        <v>27</v>
      </c>
      <c r="C19" s="62"/>
      <c r="D19" s="63"/>
      <c r="E19" s="204"/>
      <c r="F19" s="205"/>
      <c r="G19" s="204"/>
      <c r="H19" s="205"/>
      <c r="I19" s="204">
        <f>SUMIF(F53:F56,A19,I53:I56)</f>
        <v>0</v>
      </c>
      <c r="J19" s="206"/>
    </row>
    <row r="20" spans="1:10" ht="23.25" customHeight="1" x14ac:dyDescent="0.2">
      <c r="A20" s="139" t="s">
        <v>71</v>
      </c>
      <c r="B20" s="38" t="s">
        <v>28</v>
      </c>
      <c r="C20" s="62"/>
      <c r="D20" s="63"/>
      <c r="E20" s="204"/>
      <c r="F20" s="205"/>
      <c r="G20" s="204"/>
      <c r="H20" s="205"/>
      <c r="I20" s="204">
        <f>SUMIF(F53:F56,A20,I53:I56)</f>
        <v>0</v>
      </c>
      <c r="J20" s="206"/>
    </row>
    <row r="21" spans="1:10" ht="23.25" customHeight="1" x14ac:dyDescent="0.2">
      <c r="A21" s="2"/>
      <c r="B21" s="48" t="s">
        <v>29</v>
      </c>
      <c r="C21" s="64"/>
      <c r="D21" s="65"/>
      <c r="E21" s="207"/>
      <c r="F21" s="243"/>
      <c r="G21" s="207"/>
      <c r="H21" s="243"/>
      <c r="I21" s="207">
        <f>SUM(I16:J20)</f>
        <v>0</v>
      </c>
      <c r="J21" s="20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2">
        <f>ZakladDPHSniVypocet</f>
        <v>0</v>
      </c>
      <c r="H23" s="203"/>
      <c r="I23" s="20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0">
        <f>A23</f>
        <v>0</v>
      </c>
      <c r="H24" s="201"/>
      <c r="I24" s="20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2">
        <f>ZakladDPHZaklVypocet</f>
        <v>0</v>
      </c>
      <c r="H25" s="203"/>
      <c r="I25" s="20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0">
        <f>ZakladDPHSniVypocet+ZakladDPHZaklVypocet</f>
        <v>0</v>
      </c>
      <c r="H28" s="210"/>
      <c r="I28" s="210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9">
        <f>A27</f>
        <v>0</v>
      </c>
      <c r="H29" s="209"/>
      <c r="I29" s="209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1"/>
      <c r="E34" s="212"/>
      <c r="G34" s="213"/>
      <c r="H34" s="214"/>
      <c r="I34" s="214"/>
      <c r="J34" s="25"/>
    </row>
    <row r="35" spans="1:10" ht="12.75" customHeight="1" x14ac:dyDescent="0.2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194"/>
      <c r="D39" s="194"/>
      <c r="E39" s="194"/>
      <c r="F39" s="99">
        <f>'SO02 02.1 Pol'!AE443</f>
        <v>0</v>
      </c>
      <c r="G39" s="100">
        <f>'SO02 02.1 Pol'!AF443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/>
      <c r="C40" s="195" t="s">
        <v>51</v>
      </c>
      <c r="D40" s="195"/>
      <c r="E40" s="195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195" t="s">
        <v>44</v>
      </c>
      <c r="D41" s="195"/>
      <c r="E41" s="195"/>
      <c r="F41" s="104">
        <f>'SO02 02.1 Pol'!AE443</f>
        <v>0</v>
      </c>
      <c r="G41" s="105">
        <f>'SO02 02.1 Pol'!AF443</f>
        <v>0</v>
      </c>
      <c r="H41" s="105">
        <f>(F41*SazbaDPH1/100)+(G41*SazbaDPH2/100)</f>
        <v>0</v>
      </c>
      <c r="I41" s="105">
        <f>F41+G41+H41</f>
        <v>0</v>
      </c>
      <c r="J41" s="106" t="str">
        <f>IF(_xlfn.SINGLE(CenaCelkemVypocet)=0,"",I41/_xlfn.SINGLE(CenaCelkemVypocet)*100)</f>
        <v/>
      </c>
    </row>
    <row r="42" spans="1:10" ht="25.5" hidden="1" customHeight="1" x14ac:dyDescent="0.2">
      <c r="A42" s="88">
        <v>3</v>
      </c>
      <c r="B42" s="107" t="s">
        <v>43</v>
      </c>
      <c r="C42" s="194" t="s">
        <v>44</v>
      </c>
      <c r="D42" s="194"/>
      <c r="E42" s="194"/>
      <c r="F42" s="108">
        <f>'SO02 02.1 Pol'!AE443</f>
        <v>0</v>
      </c>
      <c r="G42" s="101">
        <f>'SO02 02.1 Pol'!AF443</f>
        <v>0</v>
      </c>
      <c r="H42" s="101">
        <f>(F42*SazbaDPH1/100)+(G42*SazbaDPH2/100)</f>
        <v>0</v>
      </c>
      <c r="I42" s="101">
        <f>F42+G42+H42</f>
        <v>0</v>
      </c>
      <c r="J42" s="102" t="str">
        <f>IF(_xlfn.SINGLE(CenaCelkemVypocet)=0,"",I42/_xlfn.SINGLE(CenaCelkemVypocet)*100)</f>
        <v/>
      </c>
    </row>
    <row r="43" spans="1:10" ht="25.5" hidden="1" customHeight="1" x14ac:dyDescent="0.2">
      <c r="A43" s="88"/>
      <c r="B43" s="196" t="s">
        <v>52</v>
      </c>
      <c r="C43" s="197"/>
      <c r="D43" s="197"/>
      <c r="E43" s="198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0" t="s">
        <v>60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61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62</v>
      </c>
      <c r="C53" s="192" t="s">
        <v>63</v>
      </c>
      <c r="D53" s="193"/>
      <c r="E53" s="193"/>
      <c r="F53" s="135" t="s">
        <v>25</v>
      </c>
      <c r="G53" s="136"/>
      <c r="H53" s="136"/>
      <c r="I53" s="136">
        <f>'SO02 02.1 Pol'!G8</f>
        <v>0</v>
      </c>
      <c r="J53" s="132" t="str">
        <f>IF(I57=0,"",I53/I57*100)</f>
        <v/>
      </c>
    </row>
    <row r="54" spans="1:10" ht="36.75" customHeight="1" x14ac:dyDescent="0.2">
      <c r="A54" s="123"/>
      <c r="B54" s="128" t="s">
        <v>64</v>
      </c>
      <c r="C54" s="192" t="s">
        <v>65</v>
      </c>
      <c r="D54" s="193"/>
      <c r="E54" s="193"/>
      <c r="F54" s="135" t="s">
        <v>25</v>
      </c>
      <c r="G54" s="136"/>
      <c r="H54" s="136"/>
      <c r="I54" s="136">
        <f>'SO02 02.1 Pol'!G238</f>
        <v>0</v>
      </c>
      <c r="J54" s="132" t="str">
        <f>IF(I57=0,"",I54/I57*100)</f>
        <v/>
      </c>
    </row>
    <row r="55" spans="1:10" ht="36.75" customHeight="1" x14ac:dyDescent="0.2">
      <c r="A55" s="123"/>
      <c r="B55" s="128" t="s">
        <v>66</v>
      </c>
      <c r="C55" s="192" t="s">
        <v>67</v>
      </c>
      <c r="D55" s="193"/>
      <c r="E55" s="193"/>
      <c r="F55" s="135" t="s">
        <v>25</v>
      </c>
      <c r="G55" s="136"/>
      <c r="H55" s="136"/>
      <c r="I55" s="136">
        <f>'SO02 02.1 Pol'!G254</f>
        <v>0</v>
      </c>
      <c r="J55" s="132" t="str">
        <f>IF(I57=0,"",I55/I57*100)</f>
        <v/>
      </c>
    </row>
    <row r="56" spans="1:10" ht="36.75" customHeight="1" x14ac:dyDescent="0.2">
      <c r="A56" s="123"/>
      <c r="B56" s="128" t="s">
        <v>68</v>
      </c>
      <c r="C56" s="192" t="s">
        <v>69</v>
      </c>
      <c r="D56" s="193"/>
      <c r="E56" s="193"/>
      <c r="F56" s="135" t="s">
        <v>25</v>
      </c>
      <c r="G56" s="136"/>
      <c r="H56" s="136"/>
      <c r="I56" s="136">
        <f>'SO02 02.1 Pol'!G355</f>
        <v>0</v>
      </c>
      <c r="J56" s="132" t="str">
        <f>IF(I57=0,"",I56/I57*100)</f>
        <v/>
      </c>
    </row>
    <row r="57" spans="1:10" ht="25.5" customHeight="1" x14ac:dyDescent="0.2">
      <c r="A57" s="124"/>
      <c r="B57" s="129" t="s">
        <v>1</v>
      </c>
      <c r="C57" s="130"/>
      <c r="D57" s="131"/>
      <c r="E57" s="131"/>
      <c r="F57" s="137"/>
      <c r="G57" s="138"/>
      <c r="H57" s="138"/>
      <c r="I57" s="138">
        <f>SUM(I53:I56)</f>
        <v>0</v>
      </c>
      <c r="J57" s="133">
        <f>SUM(J53:J56)</f>
        <v>0</v>
      </c>
    </row>
    <row r="58" spans="1:10" x14ac:dyDescent="0.2">
      <c r="F58" s="87"/>
      <c r="G58" s="87"/>
      <c r="H58" s="87"/>
      <c r="I58" s="87"/>
      <c r="J58" s="134"/>
    </row>
    <row r="59" spans="1:10" x14ac:dyDescent="0.2">
      <c r="F59" s="87"/>
      <c r="G59" s="87"/>
      <c r="H59" s="87"/>
      <c r="I59" s="87"/>
      <c r="J59" s="134"/>
    </row>
    <row r="60" spans="1:10" x14ac:dyDescent="0.2">
      <c r="F60" s="87"/>
      <c r="G60" s="87"/>
      <c r="H60" s="87"/>
      <c r="I60" s="87"/>
      <c r="J60" s="134"/>
    </row>
  </sheetData>
  <sheetProtection algorithmName="SHA-512" hashValue="xTZ4Mao7amX9VR056skDyZeh0HFv1hHYblUIYXy/76CANRdpXn/9SNHCOJBW+tbpjzbSD1oA+pm7lRWlkt09kw==" saltValue="b6nEHkFlOJR4IQ0Vpzmrk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3:E53"/>
    <mergeCell ref="C54:E54"/>
    <mergeCell ref="C55:E55"/>
    <mergeCell ref="C56:E56"/>
    <mergeCell ref="C39:E39"/>
    <mergeCell ref="C40:E40"/>
    <mergeCell ref="C41:E41"/>
    <mergeCell ref="C42:E42"/>
    <mergeCell ref="B43:E4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7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8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9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sheetProtection algorithmName="SHA-512" hashValue="kAMPOiq0mTcSbxkfDeUQgFNkltnf6RdJ+6ULoAIpOXfXVPNO+yj+yDpy0tK/45IJkIPbUR5MKEXGLrap09SyjQ==" saltValue="x2Tx4UtFS9WVT4Dge9GAY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5FF7-4204-4AF1-84B0-DEED47E30D81}">
  <sheetPr>
    <outlinePr summaryBelow="0"/>
  </sheetPr>
  <dimension ref="A1:BH5000"/>
  <sheetViews>
    <sheetView tabSelected="1" workbookViewId="0">
      <pane ySplit="7" topLeftCell="A371" activePane="bottomLeft" state="frozen"/>
      <selection pane="bottomLeft" activeCell="C382" sqref="C382:G382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2" t="s">
        <v>72</v>
      </c>
      <c r="B1" s="252"/>
      <c r="C1" s="252"/>
      <c r="D1" s="252"/>
      <c r="E1" s="252"/>
      <c r="F1" s="252"/>
      <c r="G1" s="252"/>
      <c r="AG1" t="s">
        <v>73</v>
      </c>
    </row>
    <row r="2" spans="1:60" ht="24.95" customHeight="1" x14ac:dyDescent="0.2">
      <c r="A2" s="50" t="s">
        <v>7</v>
      </c>
      <c r="B2" s="49" t="s">
        <v>48</v>
      </c>
      <c r="C2" s="253" t="s">
        <v>49</v>
      </c>
      <c r="D2" s="254"/>
      <c r="E2" s="254"/>
      <c r="F2" s="254"/>
      <c r="G2" s="255"/>
      <c r="AG2" t="s">
        <v>74</v>
      </c>
    </row>
    <row r="3" spans="1:60" ht="24.95" customHeight="1" x14ac:dyDescent="0.2">
      <c r="A3" s="50" t="s">
        <v>8</v>
      </c>
      <c r="B3" s="49" t="s">
        <v>45</v>
      </c>
      <c r="C3" s="253" t="s">
        <v>44</v>
      </c>
      <c r="D3" s="254"/>
      <c r="E3" s="254"/>
      <c r="F3" s="254"/>
      <c r="G3" s="255"/>
      <c r="AC3" s="121" t="s">
        <v>74</v>
      </c>
      <c r="AG3" t="s">
        <v>75</v>
      </c>
    </row>
    <row r="4" spans="1:60" ht="24.95" customHeight="1" x14ac:dyDescent="0.2">
      <c r="A4" s="140" t="s">
        <v>9</v>
      </c>
      <c r="B4" s="141" t="s">
        <v>43</v>
      </c>
      <c r="C4" s="256" t="s">
        <v>44</v>
      </c>
      <c r="D4" s="257"/>
      <c r="E4" s="257"/>
      <c r="F4" s="257"/>
      <c r="G4" s="258"/>
      <c r="AG4" t="s">
        <v>76</v>
      </c>
    </row>
    <row r="5" spans="1:60" x14ac:dyDescent="0.2">
      <c r="D5" s="10"/>
    </row>
    <row r="6" spans="1:60" ht="38.25" x14ac:dyDescent="0.2">
      <c r="A6" s="143" t="s">
        <v>77</v>
      </c>
      <c r="B6" s="145" t="s">
        <v>78</v>
      </c>
      <c r="C6" s="145" t="s">
        <v>79</v>
      </c>
      <c r="D6" s="144" t="s">
        <v>80</v>
      </c>
      <c r="E6" s="143" t="s">
        <v>81</v>
      </c>
      <c r="F6" s="142" t="s">
        <v>82</v>
      </c>
      <c r="G6" s="143" t="s">
        <v>29</v>
      </c>
      <c r="H6" s="146" t="s">
        <v>30</v>
      </c>
      <c r="I6" s="146" t="s">
        <v>83</v>
      </c>
      <c r="J6" s="146" t="s">
        <v>31</v>
      </c>
      <c r="K6" s="146" t="s">
        <v>84</v>
      </c>
      <c r="L6" s="146" t="s">
        <v>85</v>
      </c>
      <c r="M6" s="146" t="s">
        <v>86</v>
      </c>
      <c r="N6" s="146" t="s">
        <v>87</v>
      </c>
      <c r="O6" s="146" t="s">
        <v>88</v>
      </c>
      <c r="P6" s="146" t="s">
        <v>89</v>
      </c>
      <c r="Q6" s="146" t="s">
        <v>90</v>
      </c>
      <c r="R6" s="146" t="s">
        <v>91</v>
      </c>
      <c r="S6" s="146" t="s">
        <v>92</v>
      </c>
      <c r="T6" s="146" t="s">
        <v>93</v>
      </c>
      <c r="U6" s="146" t="s">
        <v>94</v>
      </c>
      <c r="V6" s="146" t="s">
        <v>95</v>
      </c>
      <c r="W6" s="146" t="s">
        <v>96</v>
      </c>
      <c r="X6" s="146" t="s">
        <v>97</v>
      </c>
      <c r="Y6" s="146" t="s">
        <v>98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2" t="s">
        <v>99</v>
      </c>
      <c r="B8" s="163" t="s">
        <v>62</v>
      </c>
      <c r="C8" s="184" t="s">
        <v>63</v>
      </c>
      <c r="D8" s="164"/>
      <c r="E8" s="165"/>
      <c r="F8" s="166"/>
      <c r="G8" s="166">
        <f>SUMIF(AG9:AG237,"&lt;&gt;NOR",G9:G237)</f>
        <v>0</v>
      </c>
      <c r="H8" s="166"/>
      <c r="I8" s="166">
        <f>SUM(I9:I237)</f>
        <v>0</v>
      </c>
      <c r="J8" s="166"/>
      <c r="K8" s="166">
        <f>SUM(K9:K237)</f>
        <v>0</v>
      </c>
      <c r="L8" s="166"/>
      <c r="M8" s="166">
        <f>SUM(M9:M237)</f>
        <v>0</v>
      </c>
      <c r="N8" s="165"/>
      <c r="O8" s="165">
        <f>SUM(O9:O237)</f>
        <v>0</v>
      </c>
      <c r="P8" s="165"/>
      <c r="Q8" s="165">
        <f>SUM(Q9:Q237)</f>
        <v>0</v>
      </c>
      <c r="R8" s="166"/>
      <c r="S8" s="166"/>
      <c r="T8" s="167"/>
      <c r="U8" s="161"/>
      <c r="V8" s="161">
        <f>SUM(V9:V237)</f>
        <v>0</v>
      </c>
      <c r="W8" s="161"/>
      <c r="X8" s="161"/>
      <c r="Y8" s="161"/>
      <c r="AG8" t="s">
        <v>100</v>
      </c>
    </row>
    <row r="9" spans="1:60" outlineLevel="1" x14ac:dyDescent="0.2">
      <c r="A9" s="169">
        <v>1</v>
      </c>
      <c r="B9" s="170" t="s">
        <v>101</v>
      </c>
      <c r="C9" s="185" t="s">
        <v>102</v>
      </c>
      <c r="D9" s="171" t="s">
        <v>103</v>
      </c>
      <c r="E9" s="172">
        <v>1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/>
      <c r="S9" s="174" t="s">
        <v>104</v>
      </c>
      <c r="T9" s="175" t="s">
        <v>105</v>
      </c>
      <c r="U9" s="157">
        <v>0</v>
      </c>
      <c r="V9" s="157">
        <f>ROUND(E9*U9,2)</f>
        <v>0</v>
      </c>
      <c r="W9" s="157"/>
      <c r="X9" s="157" t="s">
        <v>106</v>
      </c>
      <c r="Y9" s="157" t="s">
        <v>107</v>
      </c>
      <c r="Z9" s="147"/>
      <c r="AA9" s="147"/>
      <c r="AB9" s="147"/>
      <c r="AC9" s="147"/>
      <c r="AD9" s="147"/>
      <c r="AE9" s="147"/>
      <c r="AF9" s="147"/>
      <c r="AG9" s="147" t="s">
        <v>108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0" t="s">
        <v>426</v>
      </c>
      <c r="D10" s="251"/>
      <c r="E10" s="251"/>
      <c r="F10" s="251"/>
      <c r="G10" s="251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109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6" t="str">
        <f>C10</f>
        <v>MATERIÁL: - Dřevodekor H1145 Dub Bardolino přírodní- laminované dřevotřískové desky s hoření zpomalující vícevrstvou strukturou</v>
      </c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48" t="s">
        <v>110</v>
      </c>
      <c r="D11" s="249"/>
      <c r="E11" s="249"/>
      <c r="F11" s="249"/>
      <c r="G11" s="249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109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248" t="s">
        <v>141</v>
      </c>
      <c r="D12" s="249"/>
      <c r="E12" s="249"/>
      <c r="F12" s="249"/>
      <c r="G12" s="249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109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48" t="s">
        <v>111</v>
      </c>
      <c r="D13" s="249"/>
      <c r="E13" s="249"/>
      <c r="F13" s="249"/>
      <c r="G13" s="24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109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69">
        <v>2</v>
      </c>
      <c r="B14" s="170" t="s">
        <v>112</v>
      </c>
      <c r="C14" s="185" t="s">
        <v>113</v>
      </c>
      <c r="D14" s="171" t="s">
        <v>103</v>
      </c>
      <c r="E14" s="172">
        <v>1</v>
      </c>
      <c r="F14" s="173"/>
      <c r="G14" s="174">
        <f>ROUND(E14*F14,2)</f>
        <v>0</v>
      </c>
      <c r="H14" s="173"/>
      <c r="I14" s="174">
        <f>ROUND(E14*H14,2)</f>
        <v>0</v>
      </c>
      <c r="J14" s="173"/>
      <c r="K14" s="174">
        <f>ROUND(E14*J14,2)</f>
        <v>0</v>
      </c>
      <c r="L14" s="174">
        <v>21</v>
      </c>
      <c r="M14" s="174">
        <f>G14*(1+L14/100)</f>
        <v>0</v>
      </c>
      <c r="N14" s="172">
        <v>0</v>
      </c>
      <c r="O14" s="172">
        <f>ROUND(E14*N14,2)</f>
        <v>0</v>
      </c>
      <c r="P14" s="172">
        <v>0</v>
      </c>
      <c r="Q14" s="172">
        <f>ROUND(E14*P14,2)</f>
        <v>0</v>
      </c>
      <c r="R14" s="174"/>
      <c r="S14" s="174" t="s">
        <v>104</v>
      </c>
      <c r="T14" s="175" t="s">
        <v>105</v>
      </c>
      <c r="U14" s="157">
        <v>0</v>
      </c>
      <c r="V14" s="157">
        <f>ROUND(E14*U14,2)</f>
        <v>0</v>
      </c>
      <c r="W14" s="157"/>
      <c r="X14" s="157" t="s">
        <v>106</v>
      </c>
      <c r="Y14" s="157" t="s">
        <v>107</v>
      </c>
      <c r="Z14" s="147"/>
      <c r="AA14" s="147"/>
      <c r="AB14" s="147"/>
      <c r="AC14" s="147"/>
      <c r="AD14" s="147"/>
      <c r="AE14" s="147"/>
      <c r="AF14" s="147"/>
      <c r="AG14" s="147" t="s">
        <v>108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250" t="s">
        <v>114</v>
      </c>
      <c r="D15" s="251"/>
      <c r="E15" s="251"/>
      <c r="F15" s="251"/>
      <c r="G15" s="251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109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48" t="s">
        <v>115</v>
      </c>
      <c r="D16" s="249"/>
      <c r="E16" s="249"/>
      <c r="F16" s="249"/>
      <c r="G16" s="249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109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6" t="s">
        <v>116</v>
      </c>
      <c r="D17" s="158"/>
      <c r="E17" s="159"/>
      <c r="F17" s="160"/>
      <c r="G17" s="160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109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48" t="s">
        <v>117</v>
      </c>
      <c r="D18" s="249"/>
      <c r="E18" s="249"/>
      <c r="F18" s="249"/>
      <c r="G18" s="249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109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48" t="s">
        <v>118</v>
      </c>
      <c r="D19" s="249"/>
      <c r="E19" s="249"/>
      <c r="F19" s="249"/>
      <c r="G19" s="249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109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6" t="s">
        <v>116</v>
      </c>
      <c r="D20" s="158"/>
      <c r="E20" s="159"/>
      <c r="F20" s="160"/>
      <c r="G20" s="160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109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48" t="s">
        <v>119</v>
      </c>
      <c r="D21" s="249"/>
      <c r="E21" s="249"/>
      <c r="F21" s="249"/>
      <c r="G21" s="249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109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248" t="s">
        <v>120</v>
      </c>
      <c r="D22" s="249"/>
      <c r="E22" s="249"/>
      <c r="F22" s="249"/>
      <c r="G22" s="249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109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48" t="s">
        <v>121</v>
      </c>
      <c r="D23" s="249"/>
      <c r="E23" s="249"/>
      <c r="F23" s="249"/>
      <c r="G23" s="249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109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69">
        <v>3</v>
      </c>
      <c r="B24" s="170" t="s">
        <v>122</v>
      </c>
      <c r="C24" s="185" t="s">
        <v>123</v>
      </c>
      <c r="D24" s="171" t="s">
        <v>103</v>
      </c>
      <c r="E24" s="172">
        <v>1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21</v>
      </c>
      <c r="M24" s="174">
        <f>G24*(1+L24/100)</f>
        <v>0</v>
      </c>
      <c r="N24" s="172">
        <v>0</v>
      </c>
      <c r="O24" s="172">
        <f>ROUND(E24*N24,2)</f>
        <v>0</v>
      </c>
      <c r="P24" s="172">
        <v>0</v>
      </c>
      <c r="Q24" s="172">
        <f>ROUND(E24*P24,2)</f>
        <v>0</v>
      </c>
      <c r="R24" s="174"/>
      <c r="S24" s="174" t="s">
        <v>104</v>
      </c>
      <c r="T24" s="175" t="s">
        <v>105</v>
      </c>
      <c r="U24" s="157">
        <v>0</v>
      </c>
      <c r="V24" s="157">
        <f>ROUND(E24*U24,2)</f>
        <v>0</v>
      </c>
      <c r="W24" s="157"/>
      <c r="X24" s="157" t="s">
        <v>106</v>
      </c>
      <c r="Y24" s="157" t="s">
        <v>107</v>
      </c>
      <c r="Z24" s="147"/>
      <c r="AA24" s="147"/>
      <c r="AB24" s="147"/>
      <c r="AC24" s="147"/>
      <c r="AD24" s="147"/>
      <c r="AE24" s="147"/>
      <c r="AF24" s="147"/>
      <c r="AG24" s="147" t="s">
        <v>108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250" t="s">
        <v>114</v>
      </c>
      <c r="D25" s="251"/>
      <c r="E25" s="251"/>
      <c r="F25" s="251"/>
      <c r="G25" s="251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109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48" t="s">
        <v>124</v>
      </c>
      <c r="D26" s="249"/>
      <c r="E26" s="249"/>
      <c r="F26" s="249"/>
      <c r="G26" s="249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109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86" t="s">
        <v>116</v>
      </c>
      <c r="D27" s="158"/>
      <c r="E27" s="159"/>
      <c r="F27" s="160"/>
      <c r="G27" s="160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109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48" t="s">
        <v>125</v>
      </c>
      <c r="D28" s="249"/>
      <c r="E28" s="249"/>
      <c r="F28" s="249"/>
      <c r="G28" s="249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109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48" t="s">
        <v>115</v>
      </c>
      <c r="D29" s="249"/>
      <c r="E29" s="249"/>
      <c r="F29" s="249"/>
      <c r="G29" s="249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109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6" t="s">
        <v>116</v>
      </c>
      <c r="D30" s="158"/>
      <c r="E30" s="159"/>
      <c r="F30" s="160"/>
      <c r="G30" s="160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109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48" t="s">
        <v>126</v>
      </c>
      <c r="D31" s="249"/>
      <c r="E31" s="249"/>
      <c r="F31" s="249"/>
      <c r="G31" s="249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109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248" t="s">
        <v>118</v>
      </c>
      <c r="D32" s="249"/>
      <c r="E32" s="249"/>
      <c r="F32" s="249"/>
      <c r="G32" s="249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109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6" t="s">
        <v>116</v>
      </c>
      <c r="D33" s="158"/>
      <c r="E33" s="159"/>
      <c r="F33" s="160"/>
      <c r="G33" s="160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109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48" t="s">
        <v>119</v>
      </c>
      <c r="D34" s="249"/>
      <c r="E34" s="249"/>
      <c r="F34" s="249"/>
      <c r="G34" s="249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109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248" t="s">
        <v>127</v>
      </c>
      <c r="D35" s="249"/>
      <c r="E35" s="249"/>
      <c r="F35" s="249"/>
      <c r="G35" s="249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109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248" t="s">
        <v>128</v>
      </c>
      <c r="D36" s="249"/>
      <c r="E36" s="249"/>
      <c r="F36" s="249"/>
      <c r="G36" s="249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109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69">
        <v>4</v>
      </c>
      <c r="B37" s="170" t="s">
        <v>129</v>
      </c>
      <c r="C37" s="185" t="s">
        <v>130</v>
      </c>
      <c r="D37" s="171" t="s">
        <v>103</v>
      </c>
      <c r="E37" s="172">
        <v>1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21</v>
      </c>
      <c r="M37" s="174">
        <f>G37*(1+L37/100)</f>
        <v>0</v>
      </c>
      <c r="N37" s="172">
        <v>0</v>
      </c>
      <c r="O37" s="172">
        <f>ROUND(E37*N37,2)</f>
        <v>0</v>
      </c>
      <c r="P37" s="172">
        <v>0</v>
      </c>
      <c r="Q37" s="172">
        <f>ROUND(E37*P37,2)</f>
        <v>0</v>
      </c>
      <c r="R37" s="174"/>
      <c r="S37" s="174" t="s">
        <v>104</v>
      </c>
      <c r="T37" s="175" t="s">
        <v>105</v>
      </c>
      <c r="U37" s="157">
        <v>0</v>
      </c>
      <c r="V37" s="157">
        <f>ROUND(E37*U37,2)</f>
        <v>0</v>
      </c>
      <c r="W37" s="157"/>
      <c r="X37" s="157" t="s">
        <v>106</v>
      </c>
      <c r="Y37" s="157" t="s">
        <v>107</v>
      </c>
      <c r="Z37" s="147"/>
      <c r="AA37" s="147"/>
      <c r="AB37" s="147"/>
      <c r="AC37" s="147"/>
      <c r="AD37" s="147"/>
      <c r="AE37" s="147"/>
      <c r="AF37" s="147"/>
      <c r="AG37" s="147" t="s">
        <v>108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50" t="s">
        <v>114</v>
      </c>
      <c r="D38" s="251"/>
      <c r="E38" s="251"/>
      <c r="F38" s="251"/>
      <c r="G38" s="251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109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48" t="s">
        <v>115</v>
      </c>
      <c r="D39" s="249"/>
      <c r="E39" s="249"/>
      <c r="F39" s="249"/>
      <c r="G39" s="249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109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6" t="s">
        <v>116</v>
      </c>
      <c r="D40" s="158"/>
      <c r="E40" s="159"/>
      <c r="F40" s="160"/>
      <c r="G40" s="160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109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48" t="s">
        <v>117</v>
      </c>
      <c r="D41" s="249"/>
      <c r="E41" s="249"/>
      <c r="F41" s="249"/>
      <c r="G41" s="249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109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48" t="s">
        <v>131</v>
      </c>
      <c r="D42" s="249"/>
      <c r="E42" s="249"/>
      <c r="F42" s="249"/>
      <c r="G42" s="249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109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48" t="s">
        <v>132</v>
      </c>
      <c r="D43" s="249"/>
      <c r="E43" s="249"/>
      <c r="F43" s="249"/>
      <c r="G43" s="249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109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6" t="s">
        <v>116</v>
      </c>
      <c r="D44" s="158"/>
      <c r="E44" s="159"/>
      <c r="F44" s="160"/>
      <c r="G44" s="160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109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248" t="s">
        <v>119</v>
      </c>
      <c r="D45" s="249"/>
      <c r="E45" s="249"/>
      <c r="F45" s="249"/>
      <c r="G45" s="249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109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248" t="s">
        <v>133</v>
      </c>
      <c r="D46" s="249"/>
      <c r="E46" s="249"/>
      <c r="F46" s="249"/>
      <c r="G46" s="249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109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248" t="s">
        <v>134</v>
      </c>
      <c r="D47" s="249"/>
      <c r="E47" s="249"/>
      <c r="F47" s="249"/>
      <c r="G47" s="249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109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248" t="s">
        <v>135</v>
      </c>
      <c r="D48" s="249"/>
      <c r="E48" s="249"/>
      <c r="F48" s="249"/>
      <c r="G48" s="249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109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69">
        <v>5</v>
      </c>
      <c r="B49" s="170" t="s">
        <v>136</v>
      </c>
      <c r="C49" s="185" t="s">
        <v>102</v>
      </c>
      <c r="D49" s="171" t="s">
        <v>103</v>
      </c>
      <c r="E49" s="172">
        <v>1</v>
      </c>
      <c r="F49" s="173"/>
      <c r="G49" s="174">
        <f>ROUND(E49*F49,2)</f>
        <v>0</v>
      </c>
      <c r="H49" s="173"/>
      <c r="I49" s="174">
        <f>ROUND(E49*H49,2)</f>
        <v>0</v>
      </c>
      <c r="J49" s="173"/>
      <c r="K49" s="174">
        <f>ROUND(E49*J49,2)</f>
        <v>0</v>
      </c>
      <c r="L49" s="174">
        <v>21</v>
      </c>
      <c r="M49" s="174">
        <f>G49*(1+L49/100)</f>
        <v>0</v>
      </c>
      <c r="N49" s="172">
        <v>0</v>
      </c>
      <c r="O49" s="172">
        <f>ROUND(E49*N49,2)</f>
        <v>0</v>
      </c>
      <c r="P49" s="172">
        <v>0</v>
      </c>
      <c r="Q49" s="172">
        <f>ROUND(E49*P49,2)</f>
        <v>0</v>
      </c>
      <c r="R49" s="174"/>
      <c r="S49" s="174" t="s">
        <v>104</v>
      </c>
      <c r="T49" s="175" t="s">
        <v>105</v>
      </c>
      <c r="U49" s="157">
        <v>0</v>
      </c>
      <c r="V49" s="157">
        <f>ROUND(E49*U49,2)</f>
        <v>0</v>
      </c>
      <c r="W49" s="157"/>
      <c r="X49" s="157" t="s">
        <v>106</v>
      </c>
      <c r="Y49" s="157" t="s">
        <v>107</v>
      </c>
      <c r="Z49" s="147"/>
      <c r="AA49" s="147"/>
      <c r="AB49" s="147"/>
      <c r="AC49" s="147"/>
      <c r="AD49" s="147"/>
      <c r="AE49" s="147"/>
      <c r="AF49" s="147"/>
      <c r="AG49" s="147" t="s">
        <v>108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250" t="s">
        <v>114</v>
      </c>
      <c r="D50" s="251"/>
      <c r="E50" s="251"/>
      <c r="F50" s="251"/>
      <c r="G50" s="251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109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248" t="s">
        <v>137</v>
      </c>
      <c r="D51" s="249"/>
      <c r="E51" s="249"/>
      <c r="F51" s="249"/>
      <c r="G51" s="249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109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248" t="s">
        <v>138</v>
      </c>
      <c r="D52" s="249"/>
      <c r="E52" s="249"/>
      <c r="F52" s="249"/>
      <c r="G52" s="249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109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6" t="s">
        <v>116</v>
      </c>
      <c r="D53" s="158"/>
      <c r="E53" s="159"/>
      <c r="F53" s="160"/>
      <c r="G53" s="160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109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248" t="s">
        <v>139</v>
      </c>
      <c r="D54" s="249"/>
      <c r="E54" s="249"/>
      <c r="F54" s="249"/>
      <c r="G54" s="249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109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248" t="s">
        <v>140</v>
      </c>
      <c r="D55" s="249"/>
      <c r="E55" s="249"/>
      <c r="F55" s="249"/>
      <c r="G55" s="249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109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248" t="s">
        <v>141</v>
      </c>
      <c r="D56" s="249"/>
      <c r="E56" s="249"/>
      <c r="F56" s="249"/>
      <c r="G56" s="249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109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6" t="s">
        <v>116</v>
      </c>
      <c r="D57" s="158"/>
      <c r="E57" s="159"/>
      <c r="F57" s="160"/>
      <c r="G57" s="160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109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248" t="s">
        <v>142</v>
      </c>
      <c r="D58" s="249"/>
      <c r="E58" s="249"/>
      <c r="F58" s="249"/>
      <c r="G58" s="249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109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248" t="s">
        <v>143</v>
      </c>
      <c r="D59" s="249"/>
      <c r="E59" s="249"/>
      <c r="F59" s="249"/>
      <c r="G59" s="249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109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69">
        <v>6</v>
      </c>
      <c r="B60" s="170" t="s">
        <v>144</v>
      </c>
      <c r="C60" s="185" t="s">
        <v>113</v>
      </c>
      <c r="D60" s="171" t="s">
        <v>103</v>
      </c>
      <c r="E60" s="172">
        <v>2</v>
      </c>
      <c r="F60" s="173"/>
      <c r="G60" s="174">
        <f>ROUND(E60*F60,2)</f>
        <v>0</v>
      </c>
      <c r="H60" s="173"/>
      <c r="I60" s="174">
        <f>ROUND(E60*H60,2)</f>
        <v>0</v>
      </c>
      <c r="J60" s="173"/>
      <c r="K60" s="174">
        <f>ROUND(E60*J60,2)</f>
        <v>0</v>
      </c>
      <c r="L60" s="174">
        <v>21</v>
      </c>
      <c r="M60" s="174">
        <f>G60*(1+L60/100)</f>
        <v>0</v>
      </c>
      <c r="N60" s="172">
        <v>0</v>
      </c>
      <c r="O60" s="172">
        <f>ROUND(E60*N60,2)</f>
        <v>0</v>
      </c>
      <c r="P60" s="172">
        <v>0</v>
      </c>
      <c r="Q60" s="172">
        <f>ROUND(E60*P60,2)</f>
        <v>0</v>
      </c>
      <c r="R60" s="174"/>
      <c r="S60" s="174" t="s">
        <v>104</v>
      </c>
      <c r="T60" s="175" t="s">
        <v>105</v>
      </c>
      <c r="U60" s="157">
        <v>0</v>
      </c>
      <c r="V60" s="157">
        <f>ROUND(E60*U60,2)</f>
        <v>0</v>
      </c>
      <c r="W60" s="157"/>
      <c r="X60" s="157" t="s">
        <v>106</v>
      </c>
      <c r="Y60" s="157" t="s">
        <v>107</v>
      </c>
      <c r="Z60" s="147"/>
      <c r="AA60" s="147"/>
      <c r="AB60" s="147"/>
      <c r="AC60" s="147"/>
      <c r="AD60" s="147"/>
      <c r="AE60" s="147"/>
      <c r="AF60" s="147"/>
      <c r="AG60" s="147" t="s">
        <v>108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250" t="s">
        <v>114</v>
      </c>
      <c r="D61" s="251"/>
      <c r="E61" s="251"/>
      <c r="F61" s="251"/>
      <c r="G61" s="251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109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248" t="s">
        <v>115</v>
      </c>
      <c r="D62" s="249"/>
      <c r="E62" s="249"/>
      <c r="F62" s="249"/>
      <c r="G62" s="249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109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6" t="s">
        <v>116</v>
      </c>
      <c r="D63" s="158"/>
      <c r="E63" s="159"/>
      <c r="F63" s="160"/>
      <c r="G63" s="160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109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248" t="s">
        <v>145</v>
      </c>
      <c r="D64" s="249"/>
      <c r="E64" s="249"/>
      <c r="F64" s="249"/>
      <c r="G64" s="249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109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248" t="s">
        <v>146</v>
      </c>
      <c r="D65" s="249"/>
      <c r="E65" s="249"/>
      <c r="F65" s="249"/>
      <c r="G65" s="249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109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69">
        <v>7</v>
      </c>
      <c r="B66" s="170" t="s">
        <v>147</v>
      </c>
      <c r="C66" s="185" t="s">
        <v>148</v>
      </c>
      <c r="D66" s="171" t="s">
        <v>103</v>
      </c>
      <c r="E66" s="172">
        <v>1</v>
      </c>
      <c r="F66" s="173"/>
      <c r="G66" s="174">
        <f>ROUND(E66*F66,2)</f>
        <v>0</v>
      </c>
      <c r="H66" s="173"/>
      <c r="I66" s="174">
        <f>ROUND(E66*H66,2)</f>
        <v>0</v>
      </c>
      <c r="J66" s="173"/>
      <c r="K66" s="174">
        <f>ROUND(E66*J66,2)</f>
        <v>0</v>
      </c>
      <c r="L66" s="174">
        <v>21</v>
      </c>
      <c r="M66" s="174">
        <f>G66*(1+L66/100)</f>
        <v>0</v>
      </c>
      <c r="N66" s="172">
        <v>0</v>
      </c>
      <c r="O66" s="172">
        <f>ROUND(E66*N66,2)</f>
        <v>0</v>
      </c>
      <c r="P66" s="172">
        <v>0</v>
      </c>
      <c r="Q66" s="172">
        <f>ROUND(E66*P66,2)</f>
        <v>0</v>
      </c>
      <c r="R66" s="174"/>
      <c r="S66" s="174" t="s">
        <v>104</v>
      </c>
      <c r="T66" s="175" t="s">
        <v>105</v>
      </c>
      <c r="U66" s="157">
        <v>0</v>
      </c>
      <c r="V66" s="157">
        <f>ROUND(E66*U66,2)</f>
        <v>0</v>
      </c>
      <c r="W66" s="157"/>
      <c r="X66" s="157" t="s">
        <v>106</v>
      </c>
      <c r="Y66" s="157" t="s">
        <v>107</v>
      </c>
      <c r="Z66" s="147"/>
      <c r="AA66" s="147"/>
      <c r="AB66" s="147"/>
      <c r="AC66" s="147"/>
      <c r="AD66" s="147"/>
      <c r="AE66" s="147"/>
      <c r="AF66" s="147"/>
      <c r="AG66" s="147" t="s">
        <v>108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250" t="s">
        <v>114</v>
      </c>
      <c r="D67" s="251"/>
      <c r="E67" s="251"/>
      <c r="F67" s="251"/>
      <c r="G67" s="251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109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248" t="s">
        <v>115</v>
      </c>
      <c r="D68" s="249"/>
      <c r="E68" s="249"/>
      <c r="F68" s="249"/>
      <c r="G68" s="249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109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6" t="s">
        <v>116</v>
      </c>
      <c r="D69" s="158"/>
      <c r="E69" s="159"/>
      <c r="F69" s="160"/>
      <c r="G69" s="160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109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248" t="s">
        <v>117</v>
      </c>
      <c r="D70" s="249"/>
      <c r="E70" s="249"/>
      <c r="F70" s="249"/>
      <c r="G70" s="249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109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248" t="s">
        <v>118</v>
      </c>
      <c r="D71" s="249"/>
      <c r="E71" s="249"/>
      <c r="F71" s="249"/>
      <c r="G71" s="249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109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186" t="s">
        <v>116</v>
      </c>
      <c r="D72" s="158"/>
      <c r="E72" s="159"/>
      <c r="F72" s="160"/>
      <c r="G72" s="160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109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248" t="s">
        <v>119</v>
      </c>
      <c r="D73" s="249"/>
      <c r="E73" s="249"/>
      <c r="F73" s="249"/>
      <c r="G73" s="249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109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248" t="s">
        <v>149</v>
      </c>
      <c r="D74" s="249"/>
      <c r="E74" s="249"/>
      <c r="F74" s="249"/>
      <c r="G74" s="249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109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248" t="s">
        <v>121</v>
      </c>
      <c r="D75" s="249"/>
      <c r="E75" s="249"/>
      <c r="F75" s="249"/>
      <c r="G75" s="249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109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248" t="s">
        <v>150</v>
      </c>
      <c r="D76" s="249"/>
      <c r="E76" s="249"/>
      <c r="F76" s="249"/>
      <c r="G76" s="249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109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69">
        <v>8</v>
      </c>
      <c r="B77" s="170" t="s">
        <v>151</v>
      </c>
      <c r="C77" s="185" t="s">
        <v>152</v>
      </c>
      <c r="D77" s="171" t="s">
        <v>103</v>
      </c>
      <c r="E77" s="172">
        <v>1</v>
      </c>
      <c r="F77" s="173"/>
      <c r="G77" s="174">
        <f>ROUND(E77*F77,2)</f>
        <v>0</v>
      </c>
      <c r="H77" s="173"/>
      <c r="I77" s="174">
        <f>ROUND(E77*H77,2)</f>
        <v>0</v>
      </c>
      <c r="J77" s="173"/>
      <c r="K77" s="174">
        <f>ROUND(E77*J77,2)</f>
        <v>0</v>
      </c>
      <c r="L77" s="174">
        <v>21</v>
      </c>
      <c r="M77" s="174">
        <f>G77*(1+L77/100)</f>
        <v>0</v>
      </c>
      <c r="N77" s="172">
        <v>0</v>
      </c>
      <c r="O77" s="172">
        <f>ROUND(E77*N77,2)</f>
        <v>0</v>
      </c>
      <c r="P77" s="172">
        <v>0</v>
      </c>
      <c r="Q77" s="172">
        <f>ROUND(E77*P77,2)</f>
        <v>0</v>
      </c>
      <c r="R77" s="174"/>
      <c r="S77" s="174" t="s">
        <v>104</v>
      </c>
      <c r="T77" s="175" t="s">
        <v>105</v>
      </c>
      <c r="U77" s="157">
        <v>0</v>
      </c>
      <c r="V77" s="157">
        <f>ROUND(E77*U77,2)</f>
        <v>0</v>
      </c>
      <c r="W77" s="157"/>
      <c r="X77" s="157" t="s">
        <v>106</v>
      </c>
      <c r="Y77" s="157" t="s">
        <v>107</v>
      </c>
      <c r="Z77" s="147"/>
      <c r="AA77" s="147"/>
      <c r="AB77" s="147"/>
      <c r="AC77" s="147"/>
      <c r="AD77" s="147"/>
      <c r="AE77" s="147"/>
      <c r="AF77" s="147"/>
      <c r="AG77" s="147" t="s">
        <v>108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250" t="s">
        <v>153</v>
      </c>
      <c r="D78" s="251"/>
      <c r="E78" s="251"/>
      <c r="F78" s="251"/>
      <c r="G78" s="251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109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186" t="s">
        <v>116</v>
      </c>
      <c r="D79" s="158"/>
      <c r="E79" s="159"/>
      <c r="F79" s="160"/>
      <c r="G79" s="160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109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248" t="s">
        <v>154</v>
      </c>
      <c r="D80" s="249"/>
      <c r="E80" s="249"/>
      <c r="F80" s="249"/>
      <c r="G80" s="249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109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248" t="s">
        <v>155</v>
      </c>
      <c r="D81" s="249"/>
      <c r="E81" s="249"/>
      <c r="F81" s="249"/>
      <c r="G81" s="249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109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69">
        <v>9</v>
      </c>
      <c r="B82" s="170" t="s">
        <v>156</v>
      </c>
      <c r="C82" s="185" t="s">
        <v>157</v>
      </c>
      <c r="D82" s="171" t="s">
        <v>103</v>
      </c>
      <c r="E82" s="172">
        <v>1</v>
      </c>
      <c r="F82" s="173"/>
      <c r="G82" s="174">
        <f>ROUND(E82*F82,2)</f>
        <v>0</v>
      </c>
      <c r="H82" s="173"/>
      <c r="I82" s="174">
        <f>ROUND(E82*H82,2)</f>
        <v>0</v>
      </c>
      <c r="J82" s="173"/>
      <c r="K82" s="174">
        <f>ROUND(E82*J82,2)</f>
        <v>0</v>
      </c>
      <c r="L82" s="174">
        <v>21</v>
      </c>
      <c r="M82" s="174">
        <f>G82*(1+L82/100)</f>
        <v>0</v>
      </c>
      <c r="N82" s="172">
        <v>0</v>
      </c>
      <c r="O82" s="172">
        <f>ROUND(E82*N82,2)</f>
        <v>0</v>
      </c>
      <c r="P82" s="172">
        <v>0</v>
      </c>
      <c r="Q82" s="172">
        <f>ROUND(E82*P82,2)</f>
        <v>0</v>
      </c>
      <c r="R82" s="174"/>
      <c r="S82" s="174" t="s">
        <v>104</v>
      </c>
      <c r="T82" s="175" t="s">
        <v>105</v>
      </c>
      <c r="U82" s="157">
        <v>0</v>
      </c>
      <c r="V82" s="157">
        <f>ROUND(E82*U82,2)</f>
        <v>0</v>
      </c>
      <c r="W82" s="157"/>
      <c r="X82" s="157" t="s">
        <v>106</v>
      </c>
      <c r="Y82" s="157" t="s">
        <v>107</v>
      </c>
      <c r="Z82" s="147"/>
      <c r="AA82" s="147"/>
      <c r="AB82" s="147"/>
      <c r="AC82" s="147"/>
      <c r="AD82" s="147"/>
      <c r="AE82" s="147"/>
      <c r="AF82" s="147"/>
      <c r="AG82" s="147" t="s">
        <v>108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250" t="s">
        <v>114</v>
      </c>
      <c r="D83" s="251"/>
      <c r="E83" s="251"/>
      <c r="F83" s="251"/>
      <c r="G83" s="251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109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248" t="s">
        <v>158</v>
      </c>
      <c r="D84" s="249"/>
      <c r="E84" s="249"/>
      <c r="F84" s="249"/>
      <c r="G84" s="249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109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186" t="s">
        <v>116</v>
      </c>
      <c r="D85" s="158"/>
      <c r="E85" s="159"/>
      <c r="F85" s="160"/>
      <c r="G85" s="160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109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248" t="s">
        <v>159</v>
      </c>
      <c r="D86" s="249"/>
      <c r="E86" s="249"/>
      <c r="F86" s="249"/>
      <c r="G86" s="249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109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248" t="s">
        <v>160</v>
      </c>
      <c r="D87" s="249"/>
      <c r="E87" s="249"/>
      <c r="F87" s="249"/>
      <c r="G87" s="249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109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248" t="s">
        <v>161</v>
      </c>
      <c r="D88" s="249"/>
      <c r="E88" s="249"/>
      <c r="F88" s="249"/>
      <c r="G88" s="249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109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248" t="s">
        <v>162</v>
      </c>
      <c r="D89" s="249"/>
      <c r="E89" s="249"/>
      <c r="F89" s="249"/>
      <c r="G89" s="249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109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6" t="s">
        <v>116</v>
      </c>
      <c r="D90" s="158"/>
      <c r="E90" s="159"/>
      <c r="F90" s="160"/>
      <c r="G90" s="160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109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248" t="s">
        <v>117</v>
      </c>
      <c r="D91" s="249"/>
      <c r="E91" s="249"/>
      <c r="F91" s="249"/>
      <c r="G91" s="249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109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248" t="s">
        <v>163</v>
      </c>
      <c r="D92" s="249"/>
      <c r="E92" s="249"/>
      <c r="F92" s="249"/>
      <c r="G92" s="249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109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6" t="s">
        <v>116</v>
      </c>
      <c r="D93" s="158"/>
      <c r="E93" s="159"/>
      <c r="F93" s="160"/>
      <c r="G93" s="160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109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248" t="s">
        <v>119</v>
      </c>
      <c r="D94" s="249"/>
      <c r="E94" s="249"/>
      <c r="F94" s="249"/>
      <c r="G94" s="249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109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248" t="s">
        <v>164</v>
      </c>
      <c r="D95" s="249"/>
      <c r="E95" s="249"/>
      <c r="F95" s="249"/>
      <c r="G95" s="249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109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">
      <c r="A96" s="169">
        <v>10</v>
      </c>
      <c r="B96" s="170" t="s">
        <v>165</v>
      </c>
      <c r="C96" s="185" t="s">
        <v>166</v>
      </c>
      <c r="D96" s="171" t="s">
        <v>103</v>
      </c>
      <c r="E96" s="172">
        <v>1</v>
      </c>
      <c r="F96" s="173"/>
      <c r="G96" s="174">
        <f>ROUND(E96*F96,2)</f>
        <v>0</v>
      </c>
      <c r="H96" s="173"/>
      <c r="I96" s="174">
        <f>ROUND(E96*H96,2)</f>
        <v>0</v>
      </c>
      <c r="J96" s="173"/>
      <c r="K96" s="174">
        <f>ROUND(E96*J96,2)</f>
        <v>0</v>
      </c>
      <c r="L96" s="174">
        <v>21</v>
      </c>
      <c r="M96" s="174">
        <f>G96*(1+L96/100)</f>
        <v>0</v>
      </c>
      <c r="N96" s="172">
        <v>0</v>
      </c>
      <c r="O96" s="172">
        <f>ROUND(E96*N96,2)</f>
        <v>0</v>
      </c>
      <c r="P96" s="172">
        <v>0</v>
      </c>
      <c r="Q96" s="172">
        <f>ROUND(E96*P96,2)</f>
        <v>0</v>
      </c>
      <c r="R96" s="174"/>
      <c r="S96" s="174" t="s">
        <v>104</v>
      </c>
      <c r="T96" s="175" t="s">
        <v>105</v>
      </c>
      <c r="U96" s="157">
        <v>0</v>
      </c>
      <c r="V96" s="157">
        <f>ROUND(E96*U96,2)</f>
        <v>0</v>
      </c>
      <c r="W96" s="157"/>
      <c r="X96" s="157" t="s">
        <v>106</v>
      </c>
      <c r="Y96" s="157" t="s">
        <v>107</v>
      </c>
      <c r="Z96" s="147"/>
      <c r="AA96" s="147"/>
      <c r="AB96" s="147"/>
      <c r="AC96" s="147"/>
      <c r="AD96" s="147"/>
      <c r="AE96" s="147"/>
      <c r="AF96" s="147"/>
      <c r="AG96" s="147" t="s">
        <v>108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2" x14ac:dyDescent="0.2">
      <c r="A97" s="154"/>
      <c r="B97" s="155"/>
      <c r="C97" s="250" t="s">
        <v>114</v>
      </c>
      <c r="D97" s="251"/>
      <c r="E97" s="251"/>
      <c r="F97" s="251"/>
      <c r="G97" s="251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109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248" t="s">
        <v>115</v>
      </c>
      <c r="D98" s="249"/>
      <c r="E98" s="249"/>
      <c r="F98" s="249"/>
      <c r="G98" s="249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109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248" t="s">
        <v>124</v>
      </c>
      <c r="D99" s="249"/>
      <c r="E99" s="249"/>
      <c r="F99" s="249"/>
      <c r="G99" s="249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109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6" t="s">
        <v>116</v>
      </c>
      <c r="D100" s="158"/>
      <c r="E100" s="159"/>
      <c r="F100" s="160"/>
      <c r="G100" s="160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109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248" t="s">
        <v>167</v>
      </c>
      <c r="D101" s="249"/>
      <c r="E101" s="249"/>
      <c r="F101" s="249"/>
      <c r="G101" s="249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109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248" t="s">
        <v>168</v>
      </c>
      <c r="D102" s="249"/>
      <c r="E102" s="249"/>
      <c r="F102" s="249"/>
      <c r="G102" s="249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109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248" t="s">
        <v>169</v>
      </c>
      <c r="D103" s="249"/>
      <c r="E103" s="249"/>
      <c r="F103" s="249"/>
      <c r="G103" s="249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109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248" t="s">
        <v>170</v>
      </c>
      <c r="D104" s="249"/>
      <c r="E104" s="249"/>
      <c r="F104" s="249"/>
      <c r="G104" s="249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109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6" t="s">
        <v>116</v>
      </c>
      <c r="D105" s="158"/>
      <c r="E105" s="159"/>
      <c r="F105" s="160"/>
      <c r="G105" s="160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109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248" t="s">
        <v>119</v>
      </c>
      <c r="D106" s="249"/>
      <c r="E106" s="249"/>
      <c r="F106" s="249"/>
      <c r="G106" s="249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109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248" t="s">
        <v>171</v>
      </c>
      <c r="D107" s="249"/>
      <c r="E107" s="249"/>
      <c r="F107" s="249"/>
      <c r="G107" s="249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109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248" t="s">
        <v>172</v>
      </c>
      <c r="D108" s="249"/>
      <c r="E108" s="249"/>
      <c r="F108" s="249"/>
      <c r="G108" s="249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109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69">
        <v>11</v>
      </c>
      <c r="B109" s="170" t="s">
        <v>173</v>
      </c>
      <c r="C109" s="185" t="s">
        <v>174</v>
      </c>
      <c r="D109" s="171" t="s">
        <v>103</v>
      </c>
      <c r="E109" s="172">
        <v>1</v>
      </c>
      <c r="F109" s="173"/>
      <c r="G109" s="174">
        <f>ROUND(E109*F109,2)</f>
        <v>0</v>
      </c>
      <c r="H109" s="173"/>
      <c r="I109" s="174">
        <f>ROUND(E109*H109,2)</f>
        <v>0</v>
      </c>
      <c r="J109" s="173"/>
      <c r="K109" s="174">
        <f>ROUND(E109*J109,2)</f>
        <v>0</v>
      </c>
      <c r="L109" s="174">
        <v>21</v>
      </c>
      <c r="M109" s="174">
        <f>G109*(1+L109/100)</f>
        <v>0</v>
      </c>
      <c r="N109" s="172">
        <v>0</v>
      </c>
      <c r="O109" s="172">
        <f>ROUND(E109*N109,2)</f>
        <v>0</v>
      </c>
      <c r="P109" s="172">
        <v>0</v>
      </c>
      <c r="Q109" s="172">
        <f>ROUND(E109*P109,2)</f>
        <v>0</v>
      </c>
      <c r="R109" s="174"/>
      <c r="S109" s="174" t="s">
        <v>104</v>
      </c>
      <c r="T109" s="175" t="s">
        <v>105</v>
      </c>
      <c r="U109" s="157">
        <v>0</v>
      </c>
      <c r="V109" s="157">
        <f>ROUND(E109*U109,2)</f>
        <v>0</v>
      </c>
      <c r="W109" s="157"/>
      <c r="X109" s="157" t="s">
        <v>106</v>
      </c>
      <c r="Y109" s="157" t="s">
        <v>107</v>
      </c>
      <c r="Z109" s="147"/>
      <c r="AA109" s="147"/>
      <c r="AB109" s="147"/>
      <c r="AC109" s="147"/>
      <c r="AD109" s="147"/>
      <c r="AE109" s="147"/>
      <c r="AF109" s="147"/>
      <c r="AG109" s="147" t="s">
        <v>108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250" t="s">
        <v>114</v>
      </c>
      <c r="D110" s="251"/>
      <c r="E110" s="251"/>
      <c r="F110" s="251"/>
      <c r="G110" s="251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109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248" t="s">
        <v>115</v>
      </c>
      <c r="D111" s="249"/>
      <c r="E111" s="249"/>
      <c r="F111" s="249"/>
      <c r="G111" s="249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109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186" t="s">
        <v>116</v>
      </c>
      <c r="D112" s="158"/>
      <c r="E112" s="159"/>
      <c r="F112" s="160"/>
      <c r="G112" s="160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109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248" t="s">
        <v>167</v>
      </c>
      <c r="D113" s="249"/>
      <c r="E113" s="249"/>
      <c r="F113" s="249"/>
      <c r="G113" s="249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109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248" t="s">
        <v>175</v>
      </c>
      <c r="D114" s="249"/>
      <c r="E114" s="249"/>
      <c r="F114" s="249"/>
      <c r="G114" s="249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109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6" t="s">
        <v>116</v>
      </c>
      <c r="D115" s="158"/>
      <c r="E115" s="159"/>
      <c r="F115" s="160"/>
      <c r="G115" s="160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109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248" t="s">
        <v>119</v>
      </c>
      <c r="D116" s="249"/>
      <c r="E116" s="249"/>
      <c r="F116" s="249"/>
      <c r="G116" s="249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109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248" t="s">
        <v>133</v>
      </c>
      <c r="D117" s="249"/>
      <c r="E117" s="249"/>
      <c r="F117" s="249"/>
      <c r="G117" s="249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109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248" t="s">
        <v>176</v>
      </c>
      <c r="D118" s="249"/>
      <c r="E118" s="249"/>
      <c r="F118" s="249"/>
      <c r="G118" s="249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109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248" t="s">
        <v>177</v>
      </c>
      <c r="D119" s="249"/>
      <c r="E119" s="249"/>
      <c r="F119" s="249"/>
      <c r="G119" s="249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109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69">
        <v>12</v>
      </c>
      <c r="B120" s="170" t="s">
        <v>178</v>
      </c>
      <c r="C120" s="185" t="s">
        <v>179</v>
      </c>
      <c r="D120" s="171" t="s">
        <v>103</v>
      </c>
      <c r="E120" s="172">
        <v>1</v>
      </c>
      <c r="F120" s="173"/>
      <c r="G120" s="174">
        <f>ROUND(E120*F120,2)</f>
        <v>0</v>
      </c>
      <c r="H120" s="173"/>
      <c r="I120" s="174">
        <f>ROUND(E120*H120,2)</f>
        <v>0</v>
      </c>
      <c r="J120" s="173"/>
      <c r="K120" s="174">
        <f>ROUND(E120*J120,2)</f>
        <v>0</v>
      </c>
      <c r="L120" s="174">
        <v>21</v>
      </c>
      <c r="M120" s="174">
        <f>G120*(1+L120/100)</f>
        <v>0</v>
      </c>
      <c r="N120" s="172">
        <v>0</v>
      </c>
      <c r="O120" s="172">
        <f>ROUND(E120*N120,2)</f>
        <v>0</v>
      </c>
      <c r="P120" s="172">
        <v>0</v>
      </c>
      <c r="Q120" s="172">
        <f>ROUND(E120*P120,2)</f>
        <v>0</v>
      </c>
      <c r="R120" s="174"/>
      <c r="S120" s="174" t="s">
        <v>104</v>
      </c>
      <c r="T120" s="175" t="s">
        <v>105</v>
      </c>
      <c r="U120" s="157">
        <v>0</v>
      </c>
      <c r="V120" s="157">
        <f>ROUND(E120*U120,2)</f>
        <v>0</v>
      </c>
      <c r="W120" s="157"/>
      <c r="X120" s="157" t="s">
        <v>106</v>
      </c>
      <c r="Y120" s="157" t="s">
        <v>107</v>
      </c>
      <c r="Z120" s="147"/>
      <c r="AA120" s="147"/>
      <c r="AB120" s="147"/>
      <c r="AC120" s="147"/>
      <c r="AD120" s="147"/>
      <c r="AE120" s="147"/>
      <c r="AF120" s="147"/>
      <c r="AG120" s="147" t="s">
        <v>108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2" x14ac:dyDescent="0.2">
      <c r="A121" s="154"/>
      <c r="B121" s="155"/>
      <c r="C121" s="250" t="s">
        <v>114</v>
      </c>
      <c r="D121" s="251"/>
      <c r="E121" s="251"/>
      <c r="F121" s="251"/>
      <c r="G121" s="251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109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248" t="s">
        <v>180</v>
      </c>
      <c r="D122" s="249"/>
      <c r="E122" s="249"/>
      <c r="F122" s="249"/>
      <c r="G122" s="249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109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6" t="s">
        <v>116</v>
      </c>
      <c r="D123" s="158"/>
      <c r="E123" s="159"/>
      <c r="F123" s="160"/>
      <c r="G123" s="160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109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248" t="s">
        <v>126</v>
      </c>
      <c r="D124" s="249"/>
      <c r="E124" s="249"/>
      <c r="F124" s="249"/>
      <c r="G124" s="249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109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248" t="s">
        <v>181</v>
      </c>
      <c r="D125" s="249"/>
      <c r="E125" s="249"/>
      <c r="F125" s="249"/>
      <c r="G125" s="249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109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248" t="s">
        <v>182</v>
      </c>
      <c r="D126" s="249"/>
      <c r="E126" s="249"/>
      <c r="F126" s="249"/>
      <c r="G126" s="249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109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248" t="s">
        <v>183</v>
      </c>
      <c r="D127" s="249"/>
      <c r="E127" s="249"/>
      <c r="F127" s="249"/>
      <c r="G127" s="249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109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248" t="s">
        <v>184</v>
      </c>
      <c r="D128" s="249"/>
      <c r="E128" s="249"/>
      <c r="F128" s="249"/>
      <c r="G128" s="249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109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6" t="s">
        <v>116</v>
      </c>
      <c r="D129" s="158"/>
      <c r="E129" s="159"/>
      <c r="F129" s="160"/>
      <c r="G129" s="160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109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248" t="s">
        <v>185</v>
      </c>
      <c r="D130" s="249"/>
      <c r="E130" s="249"/>
      <c r="F130" s="249"/>
      <c r="G130" s="249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109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69">
        <v>13</v>
      </c>
      <c r="B131" s="170" t="s">
        <v>186</v>
      </c>
      <c r="C131" s="185" t="s">
        <v>187</v>
      </c>
      <c r="D131" s="171" t="s">
        <v>103</v>
      </c>
      <c r="E131" s="172">
        <v>2</v>
      </c>
      <c r="F131" s="173"/>
      <c r="G131" s="174">
        <f>ROUND(E131*F131,2)</f>
        <v>0</v>
      </c>
      <c r="H131" s="173"/>
      <c r="I131" s="174">
        <f>ROUND(E131*H131,2)</f>
        <v>0</v>
      </c>
      <c r="J131" s="173"/>
      <c r="K131" s="174">
        <f>ROUND(E131*J131,2)</f>
        <v>0</v>
      </c>
      <c r="L131" s="174">
        <v>21</v>
      </c>
      <c r="M131" s="174">
        <f>G131*(1+L131/100)</f>
        <v>0</v>
      </c>
      <c r="N131" s="172">
        <v>0</v>
      </c>
      <c r="O131" s="172">
        <f>ROUND(E131*N131,2)</f>
        <v>0</v>
      </c>
      <c r="P131" s="172">
        <v>0</v>
      </c>
      <c r="Q131" s="172">
        <f>ROUND(E131*P131,2)</f>
        <v>0</v>
      </c>
      <c r="R131" s="174"/>
      <c r="S131" s="174" t="s">
        <v>104</v>
      </c>
      <c r="T131" s="175" t="s">
        <v>105</v>
      </c>
      <c r="U131" s="157">
        <v>0</v>
      </c>
      <c r="V131" s="157">
        <f>ROUND(E131*U131,2)</f>
        <v>0</v>
      </c>
      <c r="W131" s="157"/>
      <c r="X131" s="157" t="s">
        <v>106</v>
      </c>
      <c r="Y131" s="157" t="s">
        <v>107</v>
      </c>
      <c r="Z131" s="147"/>
      <c r="AA131" s="147"/>
      <c r="AB131" s="147"/>
      <c r="AC131" s="147"/>
      <c r="AD131" s="147"/>
      <c r="AE131" s="147"/>
      <c r="AF131" s="147"/>
      <c r="AG131" s="147" t="s">
        <v>108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">
      <c r="A132" s="154"/>
      <c r="B132" s="155"/>
      <c r="C132" s="250" t="s">
        <v>188</v>
      </c>
      <c r="D132" s="251"/>
      <c r="E132" s="251"/>
      <c r="F132" s="251"/>
      <c r="G132" s="251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109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186" t="s">
        <v>116</v>
      </c>
      <c r="D133" s="158"/>
      <c r="E133" s="159"/>
      <c r="F133" s="160"/>
      <c r="G133" s="160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109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248" t="s">
        <v>189</v>
      </c>
      <c r="D134" s="249"/>
      <c r="E134" s="249"/>
      <c r="F134" s="249"/>
      <c r="G134" s="249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109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186" t="s">
        <v>116</v>
      </c>
      <c r="D135" s="158"/>
      <c r="E135" s="159"/>
      <c r="F135" s="160"/>
      <c r="G135" s="160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109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248" t="s">
        <v>142</v>
      </c>
      <c r="D136" s="249"/>
      <c r="E136" s="249"/>
      <c r="F136" s="249"/>
      <c r="G136" s="249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109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248" t="s">
        <v>190</v>
      </c>
      <c r="D137" s="249"/>
      <c r="E137" s="249"/>
      <c r="F137" s="249"/>
      <c r="G137" s="249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109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248" t="s">
        <v>191</v>
      </c>
      <c r="D138" s="249"/>
      <c r="E138" s="249"/>
      <c r="F138" s="249"/>
      <c r="G138" s="249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109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69">
        <v>14</v>
      </c>
      <c r="B139" s="170" t="s">
        <v>192</v>
      </c>
      <c r="C139" s="185" t="s">
        <v>193</v>
      </c>
      <c r="D139" s="171" t="s">
        <v>103</v>
      </c>
      <c r="E139" s="172">
        <v>1</v>
      </c>
      <c r="F139" s="173"/>
      <c r="G139" s="174">
        <f>ROUND(E139*F139,2)</f>
        <v>0</v>
      </c>
      <c r="H139" s="173"/>
      <c r="I139" s="174">
        <f>ROUND(E139*H139,2)</f>
        <v>0</v>
      </c>
      <c r="J139" s="173"/>
      <c r="K139" s="174">
        <f>ROUND(E139*J139,2)</f>
        <v>0</v>
      </c>
      <c r="L139" s="174">
        <v>21</v>
      </c>
      <c r="M139" s="174">
        <f>G139*(1+L139/100)</f>
        <v>0</v>
      </c>
      <c r="N139" s="172">
        <v>0</v>
      </c>
      <c r="O139" s="172">
        <f>ROUND(E139*N139,2)</f>
        <v>0</v>
      </c>
      <c r="P139" s="172">
        <v>0</v>
      </c>
      <c r="Q139" s="172">
        <f>ROUND(E139*P139,2)</f>
        <v>0</v>
      </c>
      <c r="R139" s="174"/>
      <c r="S139" s="174" t="s">
        <v>104</v>
      </c>
      <c r="T139" s="175" t="s">
        <v>105</v>
      </c>
      <c r="U139" s="157">
        <v>0</v>
      </c>
      <c r="V139" s="157">
        <f>ROUND(E139*U139,2)</f>
        <v>0</v>
      </c>
      <c r="W139" s="157"/>
      <c r="X139" s="157" t="s">
        <v>106</v>
      </c>
      <c r="Y139" s="157" t="s">
        <v>107</v>
      </c>
      <c r="Z139" s="147"/>
      <c r="AA139" s="147"/>
      <c r="AB139" s="147"/>
      <c r="AC139" s="147"/>
      <c r="AD139" s="147"/>
      <c r="AE139" s="147"/>
      <c r="AF139" s="147"/>
      <c r="AG139" s="147" t="s">
        <v>108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2" x14ac:dyDescent="0.2">
      <c r="A140" s="154"/>
      <c r="B140" s="155"/>
      <c r="C140" s="250" t="s">
        <v>194</v>
      </c>
      <c r="D140" s="251"/>
      <c r="E140" s="251"/>
      <c r="F140" s="251"/>
      <c r="G140" s="251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109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186" t="s">
        <v>116</v>
      </c>
      <c r="D141" s="158"/>
      <c r="E141" s="159"/>
      <c r="F141" s="160"/>
      <c r="G141" s="160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109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248" t="s">
        <v>195</v>
      </c>
      <c r="D142" s="249"/>
      <c r="E142" s="249"/>
      <c r="F142" s="249"/>
      <c r="G142" s="249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109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69">
        <v>15</v>
      </c>
      <c r="B143" s="170" t="s">
        <v>196</v>
      </c>
      <c r="C143" s="185" t="s">
        <v>197</v>
      </c>
      <c r="D143" s="171" t="s">
        <v>103</v>
      </c>
      <c r="E143" s="172">
        <v>2</v>
      </c>
      <c r="F143" s="173"/>
      <c r="G143" s="174">
        <f>ROUND(E143*F143,2)</f>
        <v>0</v>
      </c>
      <c r="H143" s="173"/>
      <c r="I143" s="174">
        <f>ROUND(E143*H143,2)</f>
        <v>0</v>
      </c>
      <c r="J143" s="173"/>
      <c r="K143" s="174">
        <f>ROUND(E143*J143,2)</f>
        <v>0</v>
      </c>
      <c r="L143" s="174">
        <v>21</v>
      </c>
      <c r="M143" s="174">
        <f>G143*(1+L143/100)</f>
        <v>0</v>
      </c>
      <c r="N143" s="172">
        <v>0</v>
      </c>
      <c r="O143" s="172">
        <f>ROUND(E143*N143,2)</f>
        <v>0</v>
      </c>
      <c r="P143" s="172">
        <v>0</v>
      </c>
      <c r="Q143" s="172">
        <f>ROUND(E143*P143,2)</f>
        <v>0</v>
      </c>
      <c r="R143" s="174"/>
      <c r="S143" s="174" t="s">
        <v>104</v>
      </c>
      <c r="T143" s="175" t="s">
        <v>105</v>
      </c>
      <c r="U143" s="157">
        <v>0</v>
      </c>
      <c r="V143" s="157">
        <f>ROUND(E143*U143,2)</f>
        <v>0</v>
      </c>
      <c r="W143" s="157"/>
      <c r="X143" s="157" t="s">
        <v>106</v>
      </c>
      <c r="Y143" s="157" t="s">
        <v>107</v>
      </c>
      <c r="Z143" s="147"/>
      <c r="AA143" s="147"/>
      <c r="AB143" s="147"/>
      <c r="AC143" s="147"/>
      <c r="AD143" s="147"/>
      <c r="AE143" s="147"/>
      <c r="AF143" s="147"/>
      <c r="AG143" s="147" t="s">
        <v>108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 x14ac:dyDescent="0.2">
      <c r="A144" s="154"/>
      <c r="B144" s="155"/>
      <c r="C144" s="250" t="s">
        <v>198</v>
      </c>
      <c r="D144" s="251"/>
      <c r="E144" s="251"/>
      <c r="F144" s="251"/>
      <c r="G144" s="251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109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248" t="s">
        <v>199</v>
      </c>
      <c r="D145" s="249"/>
      <c r="E145" s="249"/>
      <c r="F145" s="249"/>
      <c r="G145" s="249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109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248" t="s">
        <v>200</v>
      </c>
      <c r="D146" s="249"/>
      <c r="E146" s="249"/>
      <c r="F146" s="249"/>
      <c r="G146" s="249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109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69">
        <v>16</v>
      </c>
      <c r="B147" s="170" t="s">
        <v>201</v>
      </c>
      <c r="C147" s="185" t="s">
        <v>193</v>
      </c>
      <c r="D147" s="171" t="s">
        <v>103</v>
      </c>
      <c r="E147" s="172">
        <v>1</v>
      </c>
      <c r="F147" s="173"/>
      <c r="G147" s="174">
        <f>ROUND(E147*F147,2)</f>
        <v>0</v>
      </c>
      <c r="H147" s="173"/>
      <c r="I147" s="174">
        <f>ROUND(E147*H147,2)</f>
        <v>0</v>
      </c>
      <c r="J147" s="173"/>
      <c r="K147" s="174">
        <f>ROUND(E147*J147,2)</f>
        <v>0</v>
      </c>
      <c r="L147" s="174">
        <v>21</v>
      </c>
      <c r="M147" s="174">
        <f>G147*(1+L147/100)</f>
        <v>0</v>
      </c>
      <c r="N147" s="172">
        <v>0</v>
      </c>
      <c r="O147" s="172">
        <f>ROUND(E147*N147,2)</f>
        <v>0</v>
      </c>
      <c r="P147" s="172">
        <v>0</v>
      </c>
      <c r="Q147" s="172">
        <f>ROUND(E147*P147,2)</f>
        <v>0</v>
      </c>
      <c r="R147" s="174"/>
      <c r="S147" s="174" t="s">
        <v>104</v>
      </c>
      <c r="T147" s="175" t="s">
        <v>105</v>
      </c>
      <c r="U147" s="157">
        <v>0</v>
      </c>
      <c r="V147" s="157">
        <f>ROUND(E147*U147,2)</f>
        <v>0</v>
      </c>
      <c r="W147" s="157"/>
      <c r="X147" s="157" t="s">
        <v>106</v>
      </c>
      <c r="Y147" s="157" t="s">
        <v>107</v>
      </c>
      <c r="Z147" s="147"/>
      <c r="AA147" s="147"/>
      <c r="AB147" s="147"/>
      <c r="AC147" s="147"/>
      <c r="AD147" s="147"/>
      <c r="AE147" s="147"/>
      <c r="AF147" s="147"/>
      <c r="AG147" s="147" t="s">
        <v>108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2" x14ac:dyDescent="0.2">
      <c r="A148" s="154"/>
      <c r="B148" s="155"/>
      <c r="C148" s="250" t="s">
        <v>194</v>
      </c>
      <c r="D148" s="251"/>
      <c r="E148" s="251"/>
      <c r="F148" s="251"/>
      <c r="G148" s="251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109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186" t="s">
        <v>116</v>
      </c>
      <c r="D149" s="158"/>
      <c r="E149" s="159"/>
      <c r="F149" s="160"/>
      <c r="G149" s="160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109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248" t="s">
        <v>202</v>
      </c>
      <c r="D150" s="249"/>
      <c r="E150" s="249"/>
      <c r="F150" s="249"/>
      <c r="G150" s="249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109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69">
        <v>17</v>
      </c>
      <c r="B151" s="170" t="s">
        <v>203</v>
      </c>
      <c r="C151" s="185" t="s">
        <v>204</v>
      </c>
      <c r="D151" s="171" t="s">
        <v>103</v>
      </c>
      <c r="E151" s="172">
        <v>1</v>
      </c>
      <c r="F151" s="173"/>
      <c r="G151" s="174">
        <f>ROUND(E151*F151,2)</f>
        <v>0</v>
      </c>
      <c r="H151" s="173"/>
      <c r="I151" s="174">
        <f>ROUND(E151*H151,2)</f>
        <v>0</v>
      </c>
      <c r="J151" s="173"/>
      <c r="K151" s="174">
        <f>ROUND(E151*J151,2)</f>
        <v>0</v>
      </c>
      <c r="L151" s="174">
        <v>21</v>
      </c>
      <c r="M151" s="174">
        <f>G151*(1+L151/100)</f>
        <v>0</v>
      </c>
      <c r="N151" s="172">
        <v>0</v>
      </c>
      <c r="O151" s="172">
        <f>ROUND(E151*N151,2)</f>
        <v>0</v>
      </c>
      <c r="P151" s="172">
        <v>0</v>
      </c>
      <c r="Q151" s="172">
        <f>ROUND(E151*P151,2)</f>
        <v>0</v>
      </c>
      <c r="R151" s="174"/>
      <c r="S151" s="174" t="s">
        <v>104</v>
      </c>
      <c r="T151" s="175" t="s">
        <v>105</v>
      </c>
      <c r="U151" s="157">
        <v>0</v>
      </c>
      <c r="V151" s="157">
        <f>ROUND(E151*U151,2)</f>
        <v>0</v>
      </c>
      <c r="W151" s="157"/>
      <c r="X151" s="157" t="s">
        <v>106</v>
      </c>
      <c r="Y151" s="157" t="s">
        <v>107</v>
      </c>
      <c r="Z151" s="147"/>
      <c r="AA151" s="147"/>
      <c r="AB151" s="147"/>
      <c r="AC151" s="147"/>
      <c r="AD151" s="147"/>
      <c r="AE151" s="147"/>
      <c r="AF151" s="147"/>
      <c r="AG151" s="147" t="s">
        <v>108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2" x14ac:dyDescent="0.2">
      <c r="A152" s="154"/>
      <c r="B152" s="155"/>
      <c r="C152" s="250" t="s">
        <v>114</v>
      </c>
      <c r="D152" s="251"/>
      <c r="E152" s="251"/>
      <c r="F152" s="251"/>
      <c r="G152" s="251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109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248" t="s">
        <v>115</v>
      </c>
      <c r="D153" s="249"/>
      <c r="E153" s="249"/>
      <c r="F153" s="249"/>
      <c r="G153" s="249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109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186" t="s">
        <v>116</v>
      </c>
      <c r="D154" s="158"/>
      <c r="E154" s="159"/>
      <c r="F154" s="160"/>
      <c r="G154" s="160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109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248" t="s">
        <v>205</v>
      </c>
      <c r="D155" s="249"/>
      <c r="E155" s="249"/>
      <c r="F155" s="249"/>
      <c r="G155" s="249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109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248" t="s">
        <v>206</v>
      </c>
      <c r="D156" s="249"/>
      <c r="E156" s="249"/>
      <c r="F156" s="249"/>
      <c r="G156" s="249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109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86" t="s">
        <v>116</v>
      </c>
      <c r="D157" s="158"/>
      <c r="E157" s="159"/>
      <c r="F157" s="160"/>
      <c r="G157" s="160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109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248" t="s">
        <v>119</v>
      </c>
      <c r="D158" s="249"/>
      <c r="E158" s="249"/>
      <c r="F158" s="249"/>
      <c r="G158" s="249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109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248" t="s">
        <v>207</v>
      </c>
      <c r="D159" s="249"/>
      <c r="E159" s="249"/>
      <c r="F159" s="249"/>
      <c r="G159" s="249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109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69">
        <v>18</v>
      </c>
      <c r="B160" s="170" t="s">
        <v>208</v>
      </c>
      <c r="C160" s="185" t="s">
        <v>113</v>
      </c>
      <c r="D160" s="171" t="s">
        <v>209</v>
      </c>
      <c r="E160" s="172">
        <v>1</v>
      </c>
      <c r="F160" s="173"/>
      <c r="G160" s="174">
        <f>ROUND(E160*F160,2)</f>
        <v>0</v>
      </c>
      <c r="H160" s="173"/>
      <c r="I160" s="174">
        <f>ROUND(E160*H160,2)</f>
        <v>0</v>
      </c>
      <c r="J160" s="173"/>
      <c r="K160" s="174">
        <f>ROUND(E160*J160,2)</f>
        <v>0</v>
      </c>
      <c r="L160" s="174">
        <v>21</v>
      </c>
      <c r="M160" s="174">
        <f>G160*(1+L160/100)</f>
        <v>0</v>
      </c>
      <c r="N160" s="172">
        <v>0</v>
      </c>
      <c r="O160" s="172">
        <f>ROUND(E160*N160,2)</f>
        <v>0</v>
      </c>
      <c r="P160" s="172">
        <v>0</v>
      </c>
      <c r="Q160" s="172">
        <f>ROUND(E160*P160,2)</f>
        <v>0</v>
      </c>
      <c r="R160" s="174"/>
      <c r="S160" s="174" t="s">
        <v>104</v>
      </c>
      <c r="T160" s="175" t="s">
        <v>105</v>
      </c>
      <c r="U160" s="157">
        <v>0</v>
      </c>
      <c r="V160" s="157">
        <f>ROUND(E160*U160,2)</f>
        <v>0</v>
      </c>
      <c r="W160" s="157"/>
      <c r="X160" s="157" t="s">
        <v>106</v>
      </c>
      <c r="Y160" s="157" t="s">
        <v>107</v>
      </c>
      <c r="Z160" s="147"/>
      <c r="AA160" s="147"/>
      <c r="AB160" s="147"/>
      <c r="AC160" s="147"/>
      <c r="AD160" s="147"/>
      <c r="AE160" s="147"/>
      <c r="AF160" s="147"/>
      <c r="AG160" s="147" t="s">
        <v>108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250" t="s">
        <v>114</v>
      </c>
      <c r="D161" s="251"/>
      <c r="E161" s="251"/>
      <c r="F161" s="251"/>
      <c r="G161" s="251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109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248" t="s">
        <v>115</v>
      </c>
      <c r="D162" s="249"/>
      <c r="E162" s="249"/>
      <c r="F162" s="249"/>
      <c r="G162" s="249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109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6" t="s">
        <v>116</v>
      </c>
      <c r="D163" s="158"/>
      <c r="E163" s="159"/>
      <c r="F163" s="160"/>
      <c r="G163" s="160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109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248" t="s">
        <v>117</v>
      </c>
      <c r="D164" s="249"/>
      <c r="E164" s="249"/>
      <c r="F164" s="249"/>
      <c r="G164" s="249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109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248" t="s">
        <v>210</v>
      </c>
      <c r="D165" s="249"/>
      <c r="E165" s="249"/>
      <c r="F165" s="249"/>
      <c r="G165" s="249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109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6" t="s">
        <v>116</v>
      </c>
      <c r="D166" s="158"/>
      <c r="E166" s="159"/>
      <c r="F166" s="160"/>
      <c r="G166" s="160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109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248" t="s">
        <v>119</v>
      </c>
      <c r="D167" s="249"/>
      <c r="E167" s="249"/>
      <c r="F167" s="249"/>
      <c r="G167" s="249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109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248" t="s">
        <v>211</v>
      </c>
      <c r="D168" s="249"/>
      <c r="E168" s="249"/>
      <c r="F168" s="249"/>
      <c r="G168" s="249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109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248" t="s">
        <v>121</v>
      </c>
      <c r="D169" s="249"/>
      <c r="E169" s="249"/>
      <c r="F169" s="249"/>
      <c r="G169" s="249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109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69">
        <v>19</v>
      </c>
      <c r="B170" s="170" t="s">
        <v>212</v>
      </c>
      <c r="C170" s="185" t="s">
        <v>102</v>
      </c>
      <c r="D170" s="171" t="s">
        <v>209</v>
      </c>
      <c r="E170" s="172">
        <v>1</v>
      </c>
      <c r="F170" s="173"/>
      <c r="G170" s="174">
        <f>ROUND(E170*F170,2)</f>
        <v>0</v>
      </c>
      <c r="H170" s="173"/>
      <c r="I170" s="174">
        <f>ROUND(E170*H170,2)</f>
        <v>0</v>
      </c>
      <c r="J170" s="173"/>
      <c r="K170" s="174">
        <f>ROUND(E170*J170,2)</f>
        <v>0</v>
      </c>
      <c r="L170" s="174">
        <v>21</v>
      </c>
      <c r="M170" s="174">
        <f>G170*(1+L170/100)</f>
        <v>0</v>
      </c>
      <c r="N170" s="172">
        <v>0</v>
      </c>
      <c r="O170" s="172">
        <f>ROUND(E170*N170,2)</f>
        <v>0</v>
      </c>
      <c r="P170" s="172">
        <v>0</v>
      </c>
      <c r="Q170" s="172">
        <f>ROUND(E170*P170,2)</f>
        <v>0</v>
      </c>
      <c r="R170" s="174"/>
      <c r="S170" s="174" t="s">
        <v>104</v>
      </c>
      <c r="T170" s="175" t="s">
        <v>105</v>
      </c>
      <c r="U170" s="157">
        <v>0</v>
      </c>
      <c r="V170" s="157">
        <f>ROUND(E170*U170,2)</f>
        <v>0</v>
      </c>
      <c r="W170" s="157"/>
      <c r="X170" s="157" t="s">
        <v>106</v>
      </c>
      <c r="Y170" s="157" t="s">
        <v>107</v>
      </c>
      <c r="Z170" s="147"/>
      <c r="AA170" s="147"/>
      <c r="AB170" s="147"/>
      <c r="AC170" s="147"/>
      <c r="AD170" s="147"/>
      <c r="AE170" s="147"/>
      <c r="AF170" s="147"/>
      <c r="AG170" s="147" t="s">
        <v>108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250" t="s">
        <v>114</v>
      </c>
      <c r="D171" s="251"/>
      <c r="E171" s="251"/>
      <c r="F171" s="251"/>
      <c r="G171" s="251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109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248" t="s">
        <v>137</v>
      </c>
      <c r="D172" s="249"/>
      <c r="E172" s="249"/>
      <c r="F172" s="249"/>
      <c r="G172" s="249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109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248" t="s">
        <v>138</v>
      </c>
      <c r="D173" s="249"/>
      <c r="E173" s="249"/>
      <c r="F173" s="249"/>
      <c r="G173" s="249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109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186" t="s">
        <v>116</v>
      </c>
      <c r="D174" s="158"/>
      <c r="E174" s="159"/>
      <c r="F174" s="160"/>
      <c r="G174" s="160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109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 x14ac:dyDescent="0.2">
      <c r="A175" s="154"/>
      <c r="B175" s="155"/>
      <c r="C175" s="248" t="s">
        <v>139</v>
      </c>
      <c r="D175" s="249"/>
      <c r="E175" s="249"/>
      <c r="F175" s="249"/>
      <c r="G175" s="249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109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3" x14ac:dyDescent="0.2">
      <c r="A176" s="154"/>
      <c r="B176" s="155"/>
      <c r="C176" s="248" t="s">
        <v>213</v>
      </c>
      <c r="D176" s="249"/>
      <c r="E176" s="249"/>
      <c r="F176" s="249"/>
      <c r="G176" s="249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109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248" t="s">
        <v>141</v>
      </c>
      <c r="D177" s="249"/>
      <c r="E177" s="249"/>
      <c r="F177" s="249"/>
      <c r="G177" s="249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109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6" t="s">
        <v>116</v>
      </c>
      <c r="D178" s="158"/>
      <c r="E178" s="159"/>
      <c r="F178" s="160"/>
      <c r="G178" s="160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109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248" t="s">
        <v>142</v>
      </c>
      <c r="D179" s="249"/>
      <c r="E179" s="249"/>
      <c r="F179" s="249"/>
      <c r="G179" s="249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109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248" t="s">
        <v>214</v>
      </c>
      <c r="D180" s="249"/>
      <c r="E180" s="249"/>
      <c r="F180" s="249"/>
      <c r="G180" s="249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109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69">
        <v>20</v>
      </c>
      <c r="B181" s="170" t="s">
        <v>215</v>
      </c>
      <c r="C181" s="185" t="s">
        <v>157</v>
      </c>
      <c r="D181" s="171" t="s">
        <v>103</v>
      </c>
      <c r="E181" s="172">
        <v>1</v>
      </c>
      <c r="F181" s="173"/>
      <c r="G181" s="174">
        <f>ROUND(E181*F181,2)</f>
        <v>0</v>
      </c>
      <c r="H181" s="173"/>
      <c r="I181" s="174">
        <f>ROUND(E181*H181,2)</f>
        <v>0</v>
      </c>
      <c r="J181" s="173"/>
      <c r="K181" s="174">
        <f>ROUND(E181*J181,2)</f>
        <v>0</v>
      </c>
      <c r="L181" s="174">
        <v>21</v>
      </c>
      <c r="M181" s="174">
        <f>G181*(1+L181/100)</f>
        <v>0</v>
      </c>
      <c r="N181" s="172">
        <v>0</v>
      </c>
      <c r="O181" s="172">
        <f>ROUND(E181*N181,2)</f>
        <v>0</v>
      </c>
      <c r="P181" s="172">
        <v>0</v>
      </c>
      <c r="Q181" s="172">
        <f>ROUND(E181*P181,2)</f>
        <v>0</v>
      </c>
      <c r="R181" s="174"/>
      <c r="S181" s="174" t="s">
        <v>104</v>
      </c>
      <c r="T181" s="175" t="s">
        <v>105</v>
      </c>
      <c r="U181" s="157">
        <v>0</v>
      </c>
      <c r="V181" s="157">
        <f>ROUND(E181*U181,2)</f>
        <v>0</v>
      </c>
      <c r="W181" s="157"/>
      <c r="X181" s="157" t="s">
        <v>106</v>
      </c>
      <c r="Y181" s="157" t="s">
        <v>107</v>
      </c>
      <c r="Z181" s="147"/>
      <c r="AA181" s="147"/>
      <c r="AB181" s="147"/>
      <c r="AC181" s="147"/>
      <c r="AD181" s="147"/>
      <c r="AE181" s="147"/>
      <c r="AF181" s="147"/>
      <c r="AG181" s="147" t="s">
        <v>108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2" x14ac:dyDescent="0.2">
      <c r="A182" s="154"/>
      <c r="B182" s="155"/>
      <c r="C182" s="250" t="s">
        <v>114</v>
      </c>
      <c r="D182" s="251"/>
      <c r="E182" s="251"/>
      <c r="F182" s="251"/>
      <c r="G182" s="251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109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248" t="s">
        <v>158</v>
      </c>
      <c r="D183" s="249"/>
      <c r="E183" s="249"/>
      <c r="F183" s="249"/>
      <c r="G183" s="249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109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186" t="s">
        <v>116</v>
      </c>
      <c r="D184" s="158"/>
      <c r="E184" s="159"/>
      <c r="F184" s="160"/>
      <c r="G184" s="160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109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248" t="s">
        <v>159</v>
      </c>
      <c r="D185" s="249"/>
      <c r="E185" s="249"/>
      <c r="F185" s="249"/>
      <c r="G185" s="249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109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3" x14ac:dyDescent="0.2">
      <c r="A186" s="154"/>
      <c r="B186" s="155"/>
      <c r="C186" s="248" t="s">
        <v>216</v>
      </c>
      <c r="D186" s="249"/>
      <c r="E186" s="249"/>
      <c r="F186" s="249"/>
      <c r="G186" s="249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109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 x14ac:dyDescent="0.2">
      <c r="A187" s="154"/>
      <c r="B187" s="155"/>
      <c r="C187" s="248" t="s">
        <v>217</v>
      </c>
      <c r="D187" s="249"/>
      <c r="E187" s="249"/>
      <c r="F187" s="249"/>
      <c r="G187" s="249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109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248" t="s">
        <v>218</v>
      </c>
      <c r="D188" s="249"/>
      <c r="E188" s="249"/>
      <c r="F188" s="249"/>
      <c r="G188" s="249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109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186" t="s">
        <v>116</v>
      </c>
      <c r="D189" s="158"/>
      <c r="E189" s="159"/>
      <c r="F189" s="160"/>
      <c r="G189" s="160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109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248" t="s">
        <v>117</v>
      </c>
      <c r="D190" s="249"/>
      <c r="E190" s="249"/>
      <c r="F190" s="249"/>
      <c r="G190" s="249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109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248" t="s">
        <v>163</v>
      </c>
      <c r="D191" s="249"/>
      <c r="E191" s="249"/>
      <c r="F191" s="249"/>
      <c r="G191" s="249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109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186" t="s">
        <v>116</v>
      </c>
      <c r="D192" s="158"/>
      <c r="E192" s="159"/>
      <c r="F192" s="160"/>
      <c r="G192" s="160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109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 x14ac:dyDescent="0.2">
      <c r="A193" s="154"/>
      <c r="B193" s="155"/>
      <c r="C193" s="248" t="s">
        <v>119</v>
      </c>
      <c r="D193" s="249"/>
      <c r="E193" s="249"/>
      <c r="F193" s="249"/>
      <c r="G193" s="249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109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248" t="s">
        <v>164</v>
      </c>
      <c r="D194" s="249"/>
      <c r="E194" s="249"/>
      <c r="F194" s="249"/>
      <c r="G194" s="249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109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1" x14ac:dyDescent="0.2">
      <c r="A195" s="169">
        <v>21</v>
      </c>
      <c r="B195" s="170" t="s">
        <v>219</v>
      </c>
      <c r="C195" s="185" t="s">
        <v>220</v>
      </c>
      <c r="D195" s="171" t="s">
        <v>103</v>
      </c>
      <c r="E195" s="172">
        <v>4</v>
      </c>
      <c r="F195" s="173"/>
      <c r="G195" s="174">
        <f>ROUND(E195*F195,2)</f>
        <v>0</v>
      </c>
      <c r="H195" s="173"/>
      <c r="I195" s="174">
        <f>ROUND(E195*H195,2)</f>
        <v>0</v>
      </c>
      <c r="J195" s="173"/>
      <c r="K195" s="174">
        <f>ROUND(E195*J195,2)</f>
        <v>0</v>
      </c>
      <c r="L195" s="174">
        <v>21</v>
      </c>
      <c r="M195" s="174">
        <f>G195*(1+L195/100)</f>
        <v>0</v>
      </c>
      <c r="N195" s="172">
        <v>0</v>
      </c>
      <c r="O195" s="172">
        <f>ROUND(E195*N195,2)</f>
        <v>0</v>
      </c>
      <c r="P195" s="172">
        <v>0</v>
      </c>
      <c r="Q195" s="172">
        <f>ROUND(E195*P195,2)</f>
        <v>0</v>
      </c>
      <c r="R195" s="174"/>
      <c r="S195" s="174" t="s">
        <v>104</v>
      </c>
      <c r="T195" s="175" t="s">
        <v>105</v>
      </c>
      <c r="U195" s="157">
        <v>0</v>
      </c>
      <c r="V195" s="157">
        <f>ROUND(E195*U195,2)</f>
        <v>0</v>
      </c>
      <c r="W195" s="157"/>
      <c r="X195" s="157" t="s">
        <v>106</v>
      </c>
      <c r="Y195" s="157" t="s">
        <v>107</v>
      </c>
      <c r="Z195" s="147"/>
      <c r="AA195" s="147"/>
      <c r="AB195" s="147"/>
      <c r="AC195" s="147"/>
      <c r="AD195" s="147"/>
      <c r="AE195" s="147"/>
      <c r="AF195" s="147"/>
      <c r="AG195" s="147" t="s">
        <v>108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2" x14ac:dyDescent="0.2">
      <c r="A196" s="154"/>
      <c r="B196" s="155"/>
      <c r="C196" s="250" t="s">
        <v>114</v>
      </c>
      <c r="D196" s="251"/>
      <c r="E196" s="251"/>
      <c r="F196" s="251"/>
      <c r="G196" s="251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109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3" x14ac:dyDescent="0.2">
      <c r="A197" s="154"/>
      <c r="B197" s="155"/>
      <c r="C197" s="248" t="s">
        <v>137</v>
      </c>
      <c r="D197" s="249"/>
      <c r="E197" s="249"/>
      <c r="F197" s="249"/>
      <c r="G197" s="249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109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 x14ac:dyDescent="0.2">
      <c r="A198" s="154"/>
      <c r="B198" s="155"/>
      <c r="C198" s="186" t="s">
        <v>116</v>
      </c>
      <c r="D198" s="158"/>
      <c r="E198" s="159"/>
      <c r="F198" s="160"/>
      <c r="G198" s="160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109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248" t="s">
        <v>221</v>
      </c>
      <c r="D199" s="249"/>
      <c r="E199" s="249"/>
      <c r="F199" s="249"/>
      <c r="G199" s="249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109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248" t="s">
        <v>222</v>
      </c>
      <c r="D200" s="249"/>
      <c r="E200" s="249"/>
      <c r="F200" s="249"/>
      <c r="G200" s="249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109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3" x14ac:dyDescent="0.2">
      <c r="A201" s="154"/>
      <c r="B201" s="155"/>
      <c r="C201" s="186" t="s">
        <v>116</v>
      </c>
      <c r="D201" s="158"/>
      <c r="E201" s="159"/>
      <c r="F201" s="160"/>
      <c r="G201" s="160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109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3" x14ac:dyDescent="0.2">
      <c r="A202" s="154"/>
      <c r="B202" s="155"/>
      <c r="C202" s="248" t="s">
        <v>223</v>
      </c>
      <c r="D202" s="249"/>
      <c r="E202" s="249"/>
      <c r="F202" s="249"/>
      <c r="G202" s="249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109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248" t="s">
        <v>224</v>
      </c>
      <c r="D203" s="249"/>
      <c r="E203" s="249"/>
      <c r="F203" s="249"/>
      <c r="G203" s="249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109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186" t="s">
        <v>116</v>
      </c>
      <c r="D204" s="158"/>
      <c r="E204" s="159"/>
      <c r="F204" s="160"/>
      <c r="G204" s="160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109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3" x14ac:dyDescent="0.2">
      <c r="A205" s="154"/>
      <c r="B205" s="155"/>
      <c r="C205" s="248" t="s">
        <v>142</v>
      </c>
      <c r="D205" s="249"/>
      <c r="E205" s="249"/>
      <c r="F205" s="249"/>
      <c r="G205" s="249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109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3" x14ac:dyDescent="0.2">
      <c r="A206" s="154"/>
      <c r="B206" s="155"/>
      <c r="C206" s="248" t="s">
        <v>225</v>
      </c>
      <c r="D206" s="249"/>
      <c r="E206" s="249"/>
      <c r="F206" s="249"/>
      <c r="G206" s="249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57"/>
      <c r="Z206" s="147"/>
      <c r="AA206" s="147"/>
      <c r="AB206" s="147"/>
      <c r="AC206" s="147"/>
      <c r="AD206" s="147"/>
      <c r="AE206" s="147"/>
      <c r="AF206" s="147"/>
      <c r="AG206" s="147" t="s">
        <v>109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3" x14ac:dyDescent="0.2">
      <c r="A207" s="154"/>
      <c r="B207" s="155"/>
      <c r="C207" s="248" t="s">
        <v>226</v>
      </c>
      <c r="D207" s="249"/>
      <c r="E207" s="249"/>
      <c r="F207" s="249"/>
      <c r="G207" s="249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109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69">
        <v>22</v>
      </c>
      <c r="B208" s="170" t="s">
        <v>227</v>
      </c>
      <c r="C208" s="185" t="s">
        <v>228</v>
      </c>
      <c r="D208" s="171" t="s">
        <v>103</v>
      </c>
      <c r="E208" s="172">
        <v>7</v>
      </c>
      <c r="F208" s="173"/>
      <c r="G208" s="174">
        <f>ROUND(E208*F208,2)</f>
        <v>0</v>
      </c>
      <c r="H208" s="173"/>
      <c r="I208" s="174">
        <f>ROUND(E208*H208,2)</f>
        <v>0</v>
      </c>
      <c r="J208" s="173"/>
      <c r="K208" s="174">
        <f>ROUND(E208*J208,2)</f>
        <v>0</v>
      </c>
      <c r="L208" s="174">
        <v>21</v>
      </c>
      <c r="M208" s="174">
        <f>G208*(1+L208/100)</f>
        <v>0</v>
      </c>
      <c r="N208" s="172">
        <v>0</v>
      </c>
      <c r="O208" s="172">
        <f>ROUND(E208*N208,2)</f>
        <v>0</v>
      </c>
      <c r="P208" s="172">
        <v>0</v>
      </c>
      <c r="Q208" s="172">
        <f>ROUND(E208*P208,2)</f>
        <v>0</v>
      </c>
      <c r="R208" s="174"/>
      <c r="S208" s="174" t="s">
        <v>104</v>
      </c>
      <c r="T208" s="175" t="s">
        <v>105</v>
      </c>
      <c r="U208" s="157">
        <v>0</v>
      </c>
      <c r="V208" s="157">
        <f>ROUND(E208*U208,2)</f>
        <v>0</v>
      </c>
      <c r="W208" s="157"/>
      <c r="X208" s="157" t="s">
        <v>106</v>
      </c>
      <c r="Y208" s="157" t="s">
        <v>107</v>
      </c>
      <c r="Z208" s="147"/>
      <c r="AA208" s="147"/>
      <c r="AB208" s="147"/>
      <c r="AC208" s="147"/>
      <c r="AD208" s="147"/>
      <c r="AE208" s="147"/>
      <c r="AF208" s="147"/>
      <c r="AG208" s="147" t="s">
        <v>108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2" x14ac:dyDescent="0.2">
      <c r="A209" s="154"/>
      <c r="B209" s="155"/>
      <c r="C209" s="250" t="s">
        <v>114</v>
      </c>
      <c r="D209" s="251"/>
      <c r="E209" s="251"/>
      <c r="F209" s="251"/>
      <c r="G209" s="251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109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248" t="s">
        <v>115</v>
      </c>
      <c r="D210" s="249"/>
      <c r="E210" s="249"/>
      <c r="F210" s="249"/>
      <c r="G210" s="249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109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186" t="s">
        <v>116</v>
      </c>
      <c r="D211" s="158"/>
      <c r="E211" s="159"/>
      <c r="F211" s="160"/>
      <c r="G211" s="160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109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3" x14ac:dyDescent="0.2">
      <c r="A212" s="154"/>
      <c r="B212" s="155"/>
      <c r="C212" s="248" t="s">
        <v>117</v>
      </c>
      <c r="D212" s="249"/>
      <c r="E212" s="249"/>
      <c r="F212" s="249"/>
      <c r="G212" s="249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109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3" x14ac:dyDescent="0.2">
      <c r="A213" s="154"/>
      <c r="B213" s="155"/>
      <c r="C213" s="248" t="s">
        <v>229</v>
      </c>
      <c r="D213" s="249"/>
      <c r="E213" s="249"/>
      <c r="F213" s="249"/>
      <c r="G213" s="249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109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69">
        <v>23</v>
      </c>
      <c r="B214" s="170" t="s">
        <v>230</v>
      </c>
      <c r="C214" s="185" t="s">
        <v>231</v>
      </c>
      <c r="D214" s="171" t="s">
        <v>103</v>
      </c>
      <c r="E214" s="172">
        <v>1</v>
      </c>
      <c r="F214" s="173"/>
      <c r="G214" s="174">
        <f>ROUND(E214*F214,2)</f>
        <v>0</v>
      </c>
      <c r="H214" s="173"/>
      <c r="I214" s="174">
        <f>ROUND(E214*H214,2)</f>
        <v>0</v>
      </c>
      <c r="J214" s="173"/>
      <c r="K214" s="174">
        <f>ROUND(E214*J214,2)</f>
        <v>0</v>
      </c>
      <c r="L214" s="174">
        <v>21</v>
      </c>
      <c r="M214" s="174">
        <f>G214*(1+L214/100)</f>
        <v>0</v>
      </c>
      <c r="N214" s="172">
        <v>0</v>
      </c>
      <c r="O214" s="172">
        <f>ROUND(E214*N214,2)</f>
        <v>0</v>
      </c>
      <c r="P214" s="172">
        <v>0</v>
      </c>
      <c r="Q214" s="172">
        <f>ROUND(E214*P214,2)</f>
        <v>0</v>
      </c>
      <c r="R214" s="174"/>
      <c r="S214" s="174" t="s">
        <v>104</v>
      </c>
      <c r="T214" s="175" t="s">
        <v>105</v>
      </c>
      <c r="U214" s="157">
        <v>0</v>
      </c>
      <c r="V214" s="157">
        <f>ROUND(E214*U214,2)</f>
        <v>0</v>
      </c>
      <c r="W214" s="157"/>
      <c r="X214" s="157" t="s">
        <v>106</v>
      </c>
      <c r="Y214" s="157" t="s">
        <v>107</v>
      </c>
      <c r="Z214" s="147"/>
      <c r="AA214" s="147"/>
      <c r="AB214" s="147"/>
      <c r="AC214" s="147"/>
      <c r="AD214" s="147"/>
      <c r="AE214" s="147"/>
      <c r="AF214" s="147"/>
      <c r="AG214" s="147" t="s">
        <v>108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2" x14ac:dyDescent="0.2">
      <c r="A215" s="154"/>
      <c r="B215" s="155"/>
      <c r="C215" s="250" t="s">
        <v>114</v>
      </c>
      <c r="D215" s="251"/>
      <c r="E215" s="251"/>
      <c r="F215" s="251"/>
      <c r="G215" s="251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109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3" x14ac:dyDescent="0.2">
      <c r="A216" s="154"/>
      <c r="B216" s="155"/>
      <c r="C216" s="248" t="s">
        <v>115</v>
      </c>
      <c r="D216" s="249"/>
      <c r="E216" s="249"/>
      <c r="F216" s="249"/>
      <c r="G216" s="249"/>
      <c r="H216" s="157"/>
      <c r="I216" s="157"/>
      <c r="J216" s="157"/>
      <c r="K216" s="157"/>
      <c r="L216" s="157"/>
      <c r="M216" s="157"/>
      <c r="N216" s="156"/>
      <c r="O216" s="156"/>
      <c r="P216" s="156"/>
      <c r="Q216" s="156"/>
      <c r="R216" s="157"/>
      <c r="S216" s="157"/>
      <c r="T216" s="157"/>
      <c r="U216" s="157"/>
      <c r="V216" s="157"/>
      <c r="W216" s="157"/>
      <c r="X216" s="157"/>
      <c r="Y216" s="157"/>
      <c r="Z216" s="147"/>
      <c r="AA216" s="147"/>
      <c r="AB216" s="147"/>
      <c r="AC216" s="147"/>
      <c r="AD216" s="147"/>
      <c r="AE216" s="147"/>
      <c r="AF216" s="147"/>
      <c r="AG216" s="147" t="s">
        <v>109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3" x14ac:dyDescent="0.2">
      <c r="A217" s="154"/>
      <c r="B217" s="155"/>
      <c r="C217" s="186" t="s">
        <v>116</v>
      </c>
      <c r="D217" s="158"/>
      <c r="E217" s="159"/>
      <c r="F217" s="160"/>
      <c r="G217" s="160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109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3" x14ac:dyDescent="0.2">
      <c r="A218" s="154"/>
      <c r="B218" s="155"/>
      <c r="C218" s="248" t="s">
        <v>117</v>
      </c>
      <c r="D218" s="249"/>
      <c r="E218" s="249"/>
      <c r="F218" s="249"/>
      <c r="G218" s="249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109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248" t="s">
        <v>232</v>
      </c>
      <c r="D219" s="249"/>
      <c r="E219" s="249"/>
      <c r="F219" s="249"/>
      <c r="G219" s="249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109</v>
      </c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3" x14ac:dyDescent="0.2">
      <c r="A220" s="154"/>
      <c r="B220" s="155"/>
      <c r="C220" s="248" t="s">
        <v>233</v>
      </c>
      <c r="D220" s="249"/>
      <c r="E220" s="249"/>
      <c r="F220" s="249"/>
      <c r="G220" s="249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109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3" x14ac:dyDescent="0.2">
      <c r="A221" s="154"/>
      <c r="B221" s="155"/>
      <c r="C221" s="248" t="s">
        <v>234</v>
      </c>
      <c r="D221" s="249"/>
      <c r="E221" s="249"/>
      <c r="F221" s="249"/>
      <c r="G221" s="249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109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3" x14ac:dyDescent="0.2">
      <c r="A222" s="154"/>
      <c r="B222" s="155"/>
      <c r="C222" s="186" t="s">
        <v>116</v>
      </c>
      <c r="D222" s="158"/>
      <c r="E222" s="159"/>
      <c r="F222" s="160"/>
      <c r="G222" s="160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109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3" x14ac:dyDescent="0.2">
      <c r="A223" s="154"/>
      <c r="B223" s="155"/>
      <c r="C223" s="248" t="s">
        <v>119</v>
      </c>
      <c r="D223" s="249"/>
      <c r="E223" s="249"/>
      <c r="F223" s="249"/>
      <c r="G223" s="249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109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3" x14ac:dyDescent="0.2">
      <c r="A224" s="154"/>
      <c r="B224" s="155"/>
      <c r="C224" s="248" t="s">
        <v>235</v>
      </c>
      <c r="D224" s="249"/>
      <c r="E224" s="249"/>
      <c r="F224" s="249"/>
      <c r="G224" s="249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109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248" t="s">
        <v>226</v>
      </c>
      <c r="D225" s="249"/>
      <c r="E225" s="249"/>
      <c r="F225" s="249"/>
      <c r="G225" s="249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109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1" x14ac:dyDescent="0.2">
      <c r="A226" s="169">
        <v>24</v>
      </c>
      <c r="B226" s="170" t="s">
        <v>236</v>
      </c>
      <c r="C226" s="185" t="s">
        <v>231</v>
      </c>
      <c r="D226" s="171" t="s">
        <v>103</v>
      </c>
      <c r="E226" s="172">
        <v>1</v>
      </c>
      <c r="F226" s="173"/>
      <c r="G226" s="174">
        <f>ROUND(E226*F226,2)</f>
        <v>0</v>
      </c>
      <c r="H226" s="173"/>
      <c r="I226" s="174">
        <f>ROUND(E226*H226,2)</f>
        <v>0</v>
      </c>
      <c r="J226" s="173"/>
      <c r="K226" s="174">
        <f>ROUND(E226*J226,2)</f>
        <v>0</v>
      </c>
      <c r="L226" s="174">
        <v>21</v>
      </c>
      <c r="M226" s="174">
        <f>G226*(1+L226/100)</f>
        <v>0</v>
      </c>
      <c r="N226" s="172">
        <v>0</v>
      </c>
      <c r="O226" s="172">
        <f>ROUND(E226*N226,2)</f>
        <v>0</v>
      </c>
      <c r="P226" s="172">
        <v>0</v>
      </c>
      <c r="Q226" s="172">
        <f>ROUND(E226*P226,2)</f>
        <v>0</v>
      </c>
      <c r="R226" s="174"/>
      <c r="S226" s="174" t="s">
        <v>104</v>
      </c>
      <c r="T226" s="175" t="s">
        <v>105</v>
      </c>
      <c r="U226" s="157">
        <v>0</v>
      </c>
      <c r="V226" s="157">
        <f>ROUND(E226*U226,2)</f>
        <v>0</v>
      </c>
      <c r="W226" s="157"/>
      <c r="X226" s="157" t="s">
        <v>106</v>
      </c>
      <c r="Y226" s="157" t="s">
        <v>107</v>
      </c>
      <c r="Z226" s="147"/>
      <c r="AA226" s="147"/>
      <c r="AB226" s="147"/>
      <c r="AC226" s="147"/>
      <c r="AD226" s="147"/>
      <c r="AE226" s="147"/>
      <c r="AF226" s="147"/>
      <c r="AG226" s="147" t="s">
        <v>108</v>
      </c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2" x14ac:dyDescent="0.2">
      <c r="A227" s="154"/>
      <c r="B227" s="155"/>
      <c r="C227" s="250" t="s">
        <v>114</v>
      </c>
      <c r="D227" s="251"/>
      <c r="E227" s="251"/>
      <c r="F227" s="251"/>
      <c r="G227" s="251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109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248" t="s">
        <v>115</v>
      </c>
      <c r="D228" s="249"/>
      <c r="E228" s="249"/>
      <c r="F228" s="249"/>
      <c r="G228" s="249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109</v>
      </c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3" x14ac:dyDescent="0.2">
      <c r="A229" s="154"/>
      <c r="B229" s="155"/>
      <c r="C229" s="186" t="s">
        <v>116</v>
      </c>
      <c r="D229" s="158"/>
      <c r="E229" s="159"/>
      <c r="F229" s="160"/>
      <c r="G229" s="160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109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outlineLevel="3" x14ac:dyDescent="0.2">
      <c r="A230" s="154"/>
      <c r="B230" s="155"/>
      <c r="C230" s="248" t="s">
        <v>117</v>
      </c>
      <c r="D230" s="249"/>
      <c r="E230" s="249"/>
      <c r="F230" s="249"/>
      <c r="G230" s="249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109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3" x14ac:dyDescent="0.2">
      <c r="A231" s="154"/>
      <c r="B231" s="155"/>
      <c r="C231" s="248" t="s">
        <v>237</v>
      </c>
      <c r="D231" s="249"/>
      <c r="E231" s="249"/>
      <c r="F231" s="249"/>
      <c r="G231" s="249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109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248" t="s">
        <v>238</v>
      </c>
      <c r="D232" s="249"/>
      <c r="E232" s="249"/>
      <c r="F232" s="249"/>
      <c r="G232" s="249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109</v>
      </c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3" x14ac:dyDescent="0.2">
      <c r="A233" s="154"/>
      <c r="B233" s="155"/>
      <c r="C233" s="248" t="s">
        <v>234</v>
      </c>
      <c r="D233" s="249"/>
      <c r="E233" s="249"/>
      <c r="F233" s="249"/>
      <c r="G233" s="249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109</v>
      </c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3" x14ac:dyDescent="0.2">
      <c r="A234" s="154"/>
      <c r="B234" s="155"/>
      <c r="C234" s="186" t="s">
        <v>116</v>
      </c>
      <c r="D234" s="158"/>
      <c r="E234" s="159"/>
      <c r="F234" s="160"/>
      <c r="G234" s="160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7"/>
      <c r="AA234" s="147"/>
      <c r="AB234" s="147"/>
      <c r="AC234" s="147"/>
      <c r="AD234" s="147"/>
      <c r="AE234" s="147"/>
      <c r="AF234" s="147"/>
      <c r="AG234" s="147" t="s">
        <v>109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outlineLevel="3" x14ac:dyDescent="0.2">
      <c r="A235" s="154"/>
      <c r="B235" s="155"/>
      <c r="C235" s="248" t="s">
        <v>119</v>
      </c>
      <c r="D235" s="249"/>
      <c r="E235" s="249"/>
      <c r="F235" s="249"/>
      <c r="G235" s="249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57"/>
      <c r="Z235" s="147"/>
      <c r="AA235" s="147"/>
      <c r="AB235" s="147"/>
      <c r="AC235" s="147"/>
      <c r="AD235" s="147"/>
      <c r="AE235" s="147"/>
      <c r="AF235" s="147"/>
      <c r="AG235" s="147" t="s">
        <v>109</v>
      </c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3" x14ac:dyDescent="0.2">
      <c r="A236" s="154"/>
      <c r="B236" s="155"/>
      <c r="C236" s="248" t="s">
        <v>235</v>
      </c>
      <c r="D236" s="249"/>
      <c r="E236" s="249"/>
      <c r="F236" s="249"/>
      <c r="G236" s="249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7"/>
      <c r="AA236" s="147"/>
      <c r="AB236" s="147"/>
      <c r="AC236" s="147"/>
      <c r="AD236" s="147"/>
      <c r="AE236" s="147"/>
      <c r="AF236" s="147"/>
      <c r="AG236" s="147" t="s">
        <v>109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3" x14ac:dyDescent="0.2">
      <c r="A237" s="154"/>
      <c r="B237" s="155"/>
      <c r="C237" s="248" t="s">
        <v>226</v>
      </c>
      <c r="D237" s="249"/>
      <c r="E237" s="249"/>
      <c r="F237" s="249"/>
      <c r="G237" s="249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7"/>
      <c r="AA237" s="147"/>
      <c r="AB237" s="147"/>
      <c r="AC237" s="147"/>
      <c r="AD237" s="147"/>
      <c r="AE237" s="147"/>
      <c r="AF237" s="147"/>
      <c r="AG237" s="147" t="s">
        <v>109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x14ac:dyDescent="0.2">
      <c r="A238" s="162" t="s">
        <v>99</v>
      </c>
      <c r="B238" s="163" t="s">
        <v>64</v>
      </c>
      <c r="C238" s="184" t="s">
        <v>65</v>
      </c>
      <c r="D238" s="164"/>
      <c r="E238" s="165"/>
      <c r="F238" s="166"/>
      <c r="G238" s="166">
        <f>SUMIF(AG239:AG253,"&lt;&gt;NOR",G239:G253)</f>
        <v>0</v>
      </c>
      <c r="H238" s="166"/>
      <c r="I238" s="166">
        <f>SUM(I239:I253)</f>
        <v>0</v>
      </c>
      <c r="J238" s="166"/>
      <c r="K238" s="166">
        <f>SUM(K239:K253)</f>
        <v>0</v>
      </c>
      <c r="L238" s="166"/>
      <c r="M238" s="166">
        <f>SUM(M239:M253)</f>
        <v>0</v>
      </c>
      <c r="N238" s="165"/>
      <c r="O238" s="165">
        <f>SUM(O239:O253)</f>
        <v>0</v>
      </c>
      <c r="P238" s="165"/>
      <c r="Q238" s="165">
        <f>SUM(Q239:Q253)</f>
        <v>0</v>
      </c>
      <c r="R238" s="166"/>
      <c r="S238" s="166"/>
      <c r="T238" s="167"/>
      <c r="U238" s="161"/>
      <c r="V238" s="161">
        <f>SUM(V239:V253)</f>
        <v>0</v>
      </c>
      <c r="W238" s="161"/>
      <c r="X238" s="161"/>
      <c r="Y238" s="161"/>
      <c r="AG238" t="s">
        <v>100</v>
      </c>
    </row>
    <row r="239" spans="1:60" outlineLevel="1" x14ac:dyDescent="0.2">
      <c r="A239" s="169">
        <v>25</v>
      </c>
      <c r="B239" s="170" t="s">
        <v>239</v>
      </c>
      <c r="C239" s="185" t="s">
        <v>240</v>
      </c>
      <c r="D239" s="171" t="s">
        <v>103</v>
      </c>
      <c r="E239" s="172">
        <v>1</v>
      </c>
      <c r="F239" s="173"/>
      <c r="G239" s="174">
        <f>ROUND(E239*F239,2)</f>
        <v>0</v>
      </c>
      <c r="H239" s="173"/>
      <c r="I239" s="174">
        <f>ROUND(E239*H239,2)</f>
        <v>0</v>
      </c>
      <c r="J239" s="173"/>
      <c r="K239" s="174">
        <f>ROUND(E239*J239,2)</f>
        <v>0</v>
      </c>
      <c r="L239" s="174">
        <v>21</v>
      </c>
      <c r="M239" s="174">
        <f>G239*(1+L239/100)</f>
        <v>0</v>
      </c>
      <c r="N239" s="172">
        <v>0</v>
      </c>
      <c r="O239" s="172">
        <f>ROUND(E239*N239,2)</f>
        <v>0</v>
      </c>
      <c r="P239" s="172">
        <v>0</v>
      </c>
      <c r="Q239" s="172">
        <f>ROUND(E239*P239,2)</f>
        <v>0</v>
      </c>
      <c r="R239" s="174"/>
      <c r="S239" s="174" t="s">
        <v>104</v>
      </c>
      <c r="T239" s="175" t="s">
        <v>105</v>
      </c>
      <c r="U239" s="157">
        <v>0</v>
      </c>
      <c r="V239" s="157">
        <f>ROUND(E239*U239,2)</f>
        <v>0</v>
      </c>
      <c r="W239" s="157"/>
      <c r="X239" s="157" t="s">
        <v>106</v>
      </c>
      <c r="Y239" s="157" t="s">
        <v>107</v>
      </c>
      <c r="Z239" s="147"/>
      <c r="AA239" s="147"/>
      <c r="AB239" s="147"/>
      <c r="AC239" s="147"/>
      <c r="AD239" s="147"/>
      <c r="AE239" s="147"/>
      <c r="AF239" s="147"/>
      <c r="AG239" s="147" t="s">
        <v>108</v>
      </c>
      <c r="AH239" s="147"/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2" x14ac:dyDescent="0.2">
      <c r="A240" s="154"/>
      <c r="B240" s="155"/>
      <c r="C240" s="250" t="s">
        <v>241</v>
      </c>
      <c r="D240" s="251"/>
      <c r="E240" s="251"/>
      <c r="F240" s="251"/>
      <c r="G240" s="251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7"/>
      <c r="AA240" s="147"/>
      <c r="AB240" s="147"/>
      <c r="AC240" s="147"/>
      <c r="AD240" s="147"/>
      <c r="AE240" s="147"/>
      <c r="AF240" s="147"/>
      <c r="AG240" s="147" t="s">
        <v>109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3" x14ac:dyDescent="0.2">
      <c r="A241" s="154"/>
      <c r="B241" s="155"/>
      <c r="C241" s="248" t="s">
        <v>242</v>
      </c>
      <c r="D241" s="249"/>
      <c r="E241" s="249"/>
      <c r="F241" s="249"/>
      <c r="G241" s="249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109</v>
      </c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3" x14ac:dyDescent="0.2">
      <c r="A242" s="154"/>
      <c r="B242" s="155"/>
      <c r="C242" s="248" t="s">
        <v>243</v>
      </c>
      <c r="D242" s="249"/>
      <c r="E242" s="249"/>
      <c r="F242" s="249"/>
      <c r="G242" s="249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109</v>
      </c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3" x14ac:dyDescent="0.2">
      <c r="A243" s="154"/>
      <c r="B243" s="155"/>
      <c r="C243" s="248" t="s">
        <v>244</v>
      </c>
      <c r="D243" s="249"/>
      <c r="E243" s="249"/>
      <c r="F243" s="249"/>
      <c r="G243" s="249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7"/>
      <c r="AA243" s="147"/>
      <c r="AB243" s="147"/>
      <c r="AC243" s="147"/>
      <c r="AD243" s="147"/>
      <c r="AE243" s="147"/>
      <c r="AF243" s="147"/>
      <c r="AG243" s="147" t="s">
        <v>109</v>
      </c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3" x14ac:dyDescent="0.2">
      <c r="A244" s="154"/>
      <c r="B244" s="155"/>
      <c r="C244" s="248" t="s">
        <v>245</v>
      </c>
      <c r="D244" s="249"/>
      <c r="E244" s="249"/>
      <c r="F244" s="249"/>
      <c r="G244" s="249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109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248" t="s">
        <v>246</v>
      </c>
      <c r="D245" s="249"/>
      <c r="E245" s="249"/>
      <c r="F245" s="249"/>
      <c r="G245" s="249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7"/>
      <c r="AA245" s="147"/>
      <c r="AB245" s="147"/>
      <c r="AC245" s="147"/>
      <c r="AD245" s="147"/>
      <c r="AE245" s="147"/>
      <c r="AF245" s="147"/>
      <c r="AG245" s="147" t="s">
        <v>109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3" x14ac:dyDescent="0.2">
      <c r="A246" s="154"/>
      <c r="B246" s="155"/>
      <c r="C246" s="248" t="s">
        <v>247</v>
      </c>
      <c r="D246" s="249"/>
      <c r="E246" s="249"/>
      <c r="F246" s="249"/>
      <c r="G246" s="249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109</v>
      </c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3" x14ac:dyDescent="0.2">
      <c r="A247" s="154"/>
      <c r="B247" s="155"/>
      <c r="C247" s="248" t="s">
        <v>248</v>
      </c>
      <c r="D247" s="249"/>
      <c r="E247" s="249"/>
      <c r="F247" s="249"/>
      <c r="G247" s="249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7"/>
      <c r="AA247" s="147"/>
      <c r="AB247" s="147"/>
      <c r="AC247" s="147"/>
      <c r="AD247" s="147"/>
      <c r="AE247" s="147"/>
      <c r="AF247" s="147"/>
      <c r="AG247" s="147" t="s">
        <v>109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3" x14ac:dyDescent="0.2">
      <c r="A248" s="154"/>
      <c r="B248" s="155"/>
      <c r="C248" s="248" t="s">
        <v>249</v>
      </c>
      <c r="D248" s="249"/>
      <c r="E248" s="249"/>
      <c r="F248" s="249"/>
      <c r="G248" s="249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57"/>
      <c r="Z248" s="147"/>
      <c r="AA248" s="147"/>
      <c r="AB248" s="147"/>
      <c r="AC248" s="147"/>
      <c r="AD248" s="147"/>
      <c r="AE248" s="147"/>
      <c r="AF248" s="147"/>
      <c r="AG248" s="147" t="s">
        <v>109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3" x14ac:dyDescent="0.2">
      <c r="A249" s="154"/>
      <c r="B249" s="155"/>
      <c r="C249" s="248" t="s">
        <v>250</v>
      </c>
      <c r="D249" s="249"/>
      <c r="E249" s="249"/>
      <c r="F249" s="249"/>
      <c r="G249" s="249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7"/>
      <c r="AA249" s="147"/>
      <c r="AB249" s="147"/>
      <c r="AC249" s="147"/>
      <c r="AD249" s="147"/>
      <c r="AE249" s="147"/>
      <c r="AF249" s="147"/>
      <c r="AG249" s="147" t="s">
        <v>109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3" x14ac:dyDescent="0.2">
      <c r="A250" s="154"/>
      <c r="B250" s="155"/>
      <c r="C250" s="248" t="s">
        <v>251</v>
      </c>
      <c r="D250" s="249"/>
      <c r="E250" s="249"/>
      <c r="F250" s="249"/>
      <c r="G250" s="249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57"/>
      <c r="Z250" s="147"/>
      <c r="AA250" s="147"/>
      <c r="AB250" s="147"/>
      <c r="AC250" s="147"/>
      <c r="AD250" s="147"/>
      <c r="AE250" s="147"/>
      <c r="AF250" s="147"/>
      <c r="AG250" s="147" t="s">
        <v>109</v>
      </c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248" t="s">
        <v>252</v>
      </c>
      <c r="D251" s="249"/>
      <c r="E251" s="249"/>
      <c r="F251" s="249"/>
      <c r="G251" s="249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109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248" t="s">
        <v>253</v>
      </c>
      <c r="D252" s="249"/>
      <c r="E252" s="249"/>
      <c r="F252" s="249"/>
      <c r="G252" s="249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109</v>
      </c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3" x14ac:dyDescent="0.2">
      <c r="A253" s="154"/>
      <c r="B253" s="155"/>
      <c r="C253" s="248" t="s">
        <v>254</v>
      </c>
      <c r="D253" s="249"/>
      <c r="E253" s="249"/>
      <c r="F253" s="249"/>
      <c r="G253" s="249"/>
      <c r="H253" s="157"/>
      <c r="I253" s="157"/>
      <c r="J253" s="157"/>
      <c r="K253" s="157"/>
      <c r="L253" s="157"/>
      <c r="M253" s="157"/>
      <c r="N253" s="156"/>
      <c r="O253" s="156"/>
      <c r="P253" s="156"/>
      <c r="Q253" s="156"/>
      <c r="R253" s="157"/>
      <c r="S253" s="157"/>
      <c r="T253" s="157"/>
      <c r="U253" s="157"/>
      <c r="V253" s="157"/>
      <c r="W253" s="157"/>
      <c r="X253" s="157"/>
      <c r="Y253" s="157"/>
      <c r="Z253" s="147"/>
      <c r="AA253" s="147"/>
      <c r="AB253" s="147"/>
      <c r="AC253" s="147"/>
      <c r="AD253" s="147"/>
      <c r="AE253" s="147"/>
      <c r="AF253" s="147"/>
      <c r="AG253" s="147" t="s">
        <v>109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x14ac:dyDescent="0.2">
      <c r="A254" s="162" t="s">
        <v>99</v>
      </c>
      <c r="B254" s="163" t="s">
        <v>66</v>
      </c>
      <c r="C254" s="184" t="s">
        <v>67</v>
      </c>
      <c r="D254" s="164"/>
      <c r="E254" s="165"/>
      <c r="F254" s="166"/>
      <c r="G254" s="166">
        <f>SUMIF(AG255:AG354,"&lt;&gt;NOR",G255:G354)</f>
        <v>0</v>
      </c>
      <c r="H254" s="166"/>
      <c r="I254" s="166">
        <f>SUM(I255:I354)</f>
        <v>0</v>
      </c>
      <c r="J254" s="166"/>
      <c r="K254" s="166">
        <f>SUM(K255:K354)</f>
        <v>0</v>
      </c>
      <c r="L254" s="166"/>
      <c r="M254" s="166">
        <f>SUM(M255:M354)</f>
        <v>0</v>
      </c>
      <c r="N254" s="165"/>
      <c r="O254" s="165">
        <f>SUM(O255:O354)</f>
        <v>0</v>
      </c>
      <c r="P254" s="165"/>
      <c r="Q254" s="165">
        <f>SUM(Q255:Q354)</f>
        <v>0</v>
      </c>
      <c r="R254" s="166"/>
      <c r="S254" s="166"/>
      <c r="T254" s="167"/>
      <c r="U254" s="161"/>
      <c r="V254" s="161">
        <f>SUM(V255:V354)</f>
        <v>0</v>
      </c>
      <c r="W254" s="161"/>
      <c r="X254" s="161"/>
      <c r="Y254" s="161"/>
      <c r="AG254" t="s">
        <v>100</v>
      </c>
    </row>
    <row r="255" spans="1:60" outlineLevel="1" x14ac:dyDescent="0.2">
      <c r="A255" s="169">
        <v>26</v>
      </c>
      <c r="B255" s="170" t="s">
        <v>255</v>
      </c>
      <c r="C255" s="185" t="s">
        <v>256</v>
      </c>
      <c r="D255" s="171" t="s">
        <v>103</v>
      </c>
      <c r="E255" s="172">
        <v>35</v>
      </c>
      <c r="F255" s="173"/>
      <c r="G255" s="174">
        <f>ROUND(E255*F255,2)</f>
        <v>0</v>
      </c>
      <c r="H255" s="173"/>
      <c r="I255" s="174">
        <f>ROUND(E255*H255,2)</f>
        <v>0</v>
      </c>
      <c r="J255" s="173"/>
      <c r="K255" s="174">
        <f>ROUND(E255*J255,2)</f>
        <v>0</v>
      </c>
      <c r="L255" s="174">
        <v>21</v>
      </c>
      <c r="M255" s="174">
        <f>G255*(1+L255/100)</f>
        <v>0</v>
      </c>
      <c r="N255" s="172">
        <v>0</v>
      </c>
      <c r="O255" s="172">
        <f>ROUND(E255*N255,2)</f>
        <v>0</v>
      </c>
      <c r="P255" s="172">
        <v>0</v>
      </c>
      <c r="Q255" s="172">
        <f>ROUND(E255*P255,2)</f>
        <v>0</v>
      </c>
      <c r="R255" s="174"/>
      <c r="S255" s="174" t="s">
        <v>104</v>
      </c>
      <c r="T255" s="175" t="s">
        <v>105</v>
      </c>
      <c r="U255" s="157">
        <v>0</v>
      </c>
      <c r="V255" s="157">
        <f>ROUND(E255*U255,2)</f>
        <v>0</v>
      </c>
      <c r="W255" s="157"/>
      <c r="X255" s="157" t="s">
        <v>106</v>
      </c>
      <c r="Y255" s="157" t="s">
        <v>107</v>
      </c>
      <c r="Z255" s="147"/>
      <c r="AA255" s="147"/>
      <c r="AB255" s="147"/>
      <c r="AC255" s="147"/>
      <c r="AD255" s="147"/>
      <c r="AE255" s="147"/>
      <c r="AF255" s="147"/>
      <c r="AG255" s="147" t="s">
        <v>108</v>
      </c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2" x14ac:dyDescent="0.2">
      <c r="A256" s="154"/>
      <c r="B256" s="155"/>
      <c r="C256" s="250" t="s">
        <v>257</v>
      </c>
      <c r="D256" s="251"/>
      <c r="E256" s="251"/>
      <c r="F256" s="251"/>
      <c r="G256" s="251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109</v>
      </c>
      <c r="AH256" s="147"/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248" t="s">
        <v>258</v>
      </c>
      <c r="D257" s="249"/>
      <c r="E257" s="249"/>
      <c r="F257" s="249"/>
      <c r="G257" s="249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109</v>
      </c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248" t="s">
        <v>259</v>
      </c>
      <c r="D258" s="249"/>
      <c r="E258" s="249"/>
      <c r="F258" s="249"/>
      <c r="G258" s="249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109</v>
      </c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3" x14ac:dyDescent="0.2">
      <c r="A259" s="154"/>
      <c r="B259" s="155"/>
      <c r="C259" s="248" t="s">
        <v>260</v>
      </c>
      <c r="D259" s="249"/>
      <c r="E259" s="249"/>
      <c r="F259" s="249"/>
      <c r="G259" s="249"/>
      <c r="H259" s="157"/>
      <c r="I259" s="157"/>
      <c r="J259" s="157"/>
      <c r="K259" s="157"/>
      <c r="L259" s="157"/>
      <c r="M259" s="157"/>
      <c r="N259" s="156"/>
      <c r="O259" s="156"/>
      <c r="P259" s="156"/>
      <c r="Q259" s="156"/>
      <c r="R259" s="157"/>
      <c r="S259" s="157"/>
      <c r="T259" s="157"/>
      <c r="U259" s="157"/>
      <c r="V259" s="157"/>
      <c r="W259" s="157"/>
      <c r="X259" s="157"/>
      <c r="Y259" s="157"/>
      <c r="Z259" s="147"/>
      <c r="AA259" s="147"/>
      <c r="AB259" s="147"/>
      <c r="AC259" s="147"/>
      <c r="AD259" s="147"/>
      <c r="AE259" s="147"/>
      <c r="AF259" s="147"/>
      <c r="AG259" s="147" t="s">
        <v>109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1" x14ac:dyDescent="0.2">
      <c r="A260" s="169">
        <v>27</v>
      </c>
      <c r="B260" s="170" t="s">
        <v>261</v>
      </c>
      <c r="C260" s="185" t="s">
        <v>262</v>
      </c>
      <c r="D260" s="171" t="s">
        <v>103</v>
      </c>
      <c r="E260" s="172">
        <v>35</v>
      </c>
      <c r="F260" s="173"/>
      <c r="G260" s="174">
        <f>ROUND(E260*F260,2)</f>
        <v>0</v>
      </c>
      <c r="H260" s="173"/>
      <c r="I260" s="174">
        <f>ROUND(E260*H260,2)</f>
        <v>0</v>
      </c>
      <c r="J260" s="173"/>
      <c r="K260" s="174">
        <f>ROUND(E260*J260,2)</f>
        <v>0</v>
      </c>
      <c r="L260" s="174">
        <v>21</v>
      </c>
      <c r="M260" s="174">
        <f>G260*(1+L260/100)</f>
        <v>0</v>
      </c>
      <c r="N260" s="172">
        <v>0</v>
      </c>
      <c r="O260" s="172">
        <f>ROUND(E260*N260,2)</f>
        <v>0</v>
      </c>
      <c r="P260" s="172">
        <v>0</v>
      </c>
      <c r="Q260" s="172">
        <f>ROUND(E260*P260,2)</f>
        <v>0</v>
      </c>
      <c r="R260" s="174"/>
      <c r="S260" s="174" t="s">
        <v>104</v>
      </c>
      <c r="T260" s="175" t="s">
        <v>105</v>
      </c>
      <c r="U260" s="157">
        <v>0</v>
      </c>
      <c r="V260" s="157">
        <f>ROUND(E260*U260,2)</f>
        <v>0</v>
      </c>
      <c r="W260" s="157"/>
      <c r="X260" s="157" t="s">
        <v>106</v>
      </c>
      <c r="Y260" s="157" t="s">
        <v>107</v>
      </c>
      <c r="Z260" s="147"/>
      <c r="AA260" s="147"/>
      <c r="AB260" s="147"/>
      <c r="AC260" s="147"/>
      <c r="AD260" s="147"/>
      <c r="AE260" s="147"/>
      <c r="AF260" s="147"/>
      <c r="AG260" s="147" t="s">
        <v>108</v>
      </c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2" x14ac:dyDescent="0.2">
      <c r="A261" s="154"/>
      <c r="B261" s="155"/>
      <c r="C261" s="250" t="s">
        <v>263</v>
      </c>
      <c r="D261" s="251"/>
      <c r="E261" s="251"/>
      <c r="F261" s="251"/>
      <c r="G261" s="251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109</v>
      </c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3" x14ac:dyDescent="0.2">
      <c r="A262" s="154"/>
      <c r="B262" s="155"/>
      <c r="C262" s="248" t="s">
        <v>264</v>
      </c>
      <c r="D262" s="249"/>
      <c r="E262" s="249"/>
      <c r="F262" s="249"/>
      <c r="G262" s="249"/>
      <c r="H262" s="157"/>
      <c r="I262" s="157"/>
      <c r="J262" s="157"/>
      <c r="K262" s="157"/>
      <c r="L262" s="157"/>
      <c r="M262" s="157"/>
      <c r="N262" s="156"/>
      <c r="O262" s="156"/>
      <c r="P262" s="156"/>
      <c r="Q262" s="156"/>
      <c r="R262" s="157"/>
      <c r="S262" s="157"/>
      <c r="T262" s="157"/>
      <c r="U262" s="157"/>
      <c r="V262" s="157"/>
      <c r="W262" s="157"/>
      <c r="X262" s="157"/>
      <c r="Y262" s="157"/>
      <c r="Z262" s="147"/>
      <c r="AA262" s="147"/>
      <c r="AB262" s="147"/>
      <c r="AC262" s="147"/>
      <c r="AD262" s="147"/>
      <c r="AE262" s="147"/>
      <c r="AF262" s="147"/>
      <c r="AG262" s="147" t="s">
        <v>109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3" x14ac:dyDescent="0.2">
      <c r="A263" s="154"/>
      <c r="B263" s="155"/>
      <c r="C263" s="248" t="s">
        <v>265</v>
      </c>
      <c r="D263" s="249"/>
      <c r="E263" s="249"/>
      <c r="F263" s="249"/>
      <c r="G263" s="249"/>
      <c r="H263" s="157"/>
      <c r="I263" s="157"/>
      <c r="J263" s="157"/>
      <c r="K263" s="157"/>
      <c r="L263" s="157"/>
      <c r="M263" s="157"/>
      <c r="N263" s="156"/>
      <c r="O263" s="156"/>
      <c r="P263" s="156"/>
      <c r="Q263" s="156"/>
      <c r="R263" s="157"/>
      <c r="S263" s="157"/>
      <c r="T263" s="157"/>
      <c r="U263" s="157"/>
      <c r="V263" s="157"/>
      <c r="W263" s="157"/>
      <c r="X263" s="157"/>
      <c r="Y263" s="157"/>
      <c r="Z263" s="147"/>
      <c r="AA263" s="147"/>
      <c r="AB263" s="147"/>
      <c r="AC263" s="147"/>
      <c r="AD263" s="147"/>
      <c r="AE263" s="147"/>
      <c r="AF263" s="147"/>
      <c r="AG263" s="147" t="s">
        <v>109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1" x14ac:dyDescent="0.2">
      <c r="A264" s="169">
        <v>28</v>
      </c>
      <c r="B264" s="170" t="s">
        <v>266</v>
      </c>
      <c r="C264" s="185" t="s">
        <v>267</v>
      </c>
      <c r="D264" s="171" t="s">
        <v>103</v>
      </c>
      <c r="E264" s="172">
        <v>2</v>
      </c>
      <c r="F264" s="173"/>
      <c r="G264" s="174">
        <f>ROUND(E264*F264,2)</f>
        <v>0</v>
      </c>
      <c r="H264" s="173"/>
      <c r="I264" s="174">
        <f>ROUND(E264*H264,2)</f>
        <v>0</v>
      </c>
      <c r="J264" s="173"/>
      <c r="K264" s="174">
        <f>ROUND(E264*J264,2)</f>
        <v>0</v>
      </c>
      <c r="L264" s="174">
        <v>21</v>
      </c>
      <c r="M264" s="174">
        <f>G264*(1+L264/100)</f>
        <v>0</v>
      </c>
      <c r="N264" s="172">
        <v>0</v>
      </c>
      <c r="O264" s="172">
        <f>ROUND(E264*N264,2)</f>
        <v>0</v>
      </c>
      <c r="P264" s="172">
        <v>0</v>
      </c>
      <c r="Q264" s="172">
        <f>ROUND(E264*P264,2)</f>
        <v>0</v>
      </c>
      <c r="R264" s="174"/>
      <c r="S264" s="174" t="s">
        <v>104</v>
      </c>
      <c r="T264" s="175" t="s">
        <v>105</v>
      </c>
      <c r="U264" s="157">
        <v>0</v>
      </c>
      <c r="V264" s="157">
        <f>ROUND(E264*U264,2)</f>
        <v>0</v>
      </c>
      <c r="W264" s="157"/>
      <c r="X264" s="157" t="s">
        <v>106</v>
      </c>
      <c r="Y264" s="157" t="s">
        <v>107</v>
      </c>
      <c r="Z264" s="147"/>
      <c r="AA264" s="147"/>
      <c r="AB264" s="147"/>
      <c r="AC264" s="147"/>
      <c r="AD264" s="147"/>
      <c r="AE264" s="147"/>
      <c r="AF264" s="147"/>
      <c r="AG264" s="147" t="s">
        <v>108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2" x14ac:dyDescent="0.2">
      <c r="A265" s="154"/>
      <c r="B265" s="155"/>
      <c r="C265" s="250" t="s">
        <v>268</v>
      </c>
      <c r="D265" s="251"/>
      <c r="E265" s="251"/>
      <c r="F265" s="251"/>
      <c r="G265" s="251"/>
      <c r="H265" s="157"/>
      <c r="I265" s="157"/>
      <c r="J265" s="157"/>
      <c r="K265" s="157"/>
      <c r="L265" s="157"/>
      <c r="M265" s="157"/>
      <c r="N265" s="156"/>
      <c r="O265" s="156"/>
      <c r="P265" s="156"/>
      <c r="Q265" s="156"/>
      <c r="R265" s="157"/>
      <c r="S265" s="157"/>
      <c r="T265" s="157"/>
      <c r="U265" s="157"/>
      <c r="V265" s="157"/>
      <c r="W265" s="157"/>
      <c r="X265" s="157"/>
      <c r="Y265" s="157"/>
      <c r="Z265" s="147"/>
      <c r="AA265" s="147"/>
      <c r="AB265" s="147"/>
      <c r="AC265" s="147"/>
      <c r="AD265" s="147"/>
      <c r="AE265" s="147"/>
      <c r="AF265" s="147"/>
      <c r="AG265" s="147" t="s">
        <v>109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outlineLevel="3" x14ac:dyDescent="0.2">
      <c r="A266" s="154"/>
      <c r="B266" s="155"/>
      <c r="C266" s="248" t="s">
        <v>269</v>
      </c>
      <c r="D266" s="249"/>
      <c r="E266" s="249"/>
      <c r="F266" s="249"/>
      <c r="G266" s="249"/>
      <c r="H266" s="157"/>
      <c r="I266" s="157"/>
      <c r="J266" s="157"/>
      <c r="K266" s="157"/>
      <c r="L266" s="157"/>
      <c r="M266" s="157"/>
      <c r="N266" s="156"/>
      <c r="O266" s="156"/>
      <c r="P266" s="156"/>
      <c r="Q266" s="156"/>
      <c r="R266" s="157"/>
      <c r="S266" s="157"/>
      <c r="T266" s="157"/>
      <c r="U266" s="157"/>
      <c r="V266" s="157"/>
      <c r="W266" s="157"/>
      <c r="X266" s="157"/>
      <c r="Y266" s="157"/>
      <c r="Z266" s="147"/>
      <c r="AA266" s="147"/>
      <c r="AB266" s="147"/>
      <c r="AC266" s="147"/>
      <c r="AD266" s="147"/>
      <c r="AE266" s="147"/>
      <c r="AF266" s="147"/>
      <c r="AG266" s="147" t="s">
        <v>109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1" x14ac:dyDescent="0.2">
      <c r="A267" s="169">
        <v>29</v>
      </c>
      <c r="B267" s="170" t="s">
        <v>270</v>
      </c>
      <c r="C267" s="185" t="s">
        <v>271</v>
      </c>
      <c r="D267" s="171" t="s">
        <v>103</v>
      </c>
      <c r="E267" s="172">
        <v>3</v>
      </c>
      <c r="F267" s="173"/>
      <c r="G267" s="174">
        <f>ROUND(E267*F267,2)</f>
        <v>0</v>
      </c>
      <c r="H267" s="173"/>
      <c r="I267" s="174">
        <f>ROUND(E267*H267,2)</f>
        <v>0</v>
      </c>
      <c r="J267" s="173"/>
      <c r="K267" s="174">
        <f>ROUND(E267*J267,2)</f>
        <v>0</v>
      </c>
      <c r="L267" s="174">
        <v>21</v>
      </c>
      <c r="M267" s="174">
        <f>G267*(1+L267/100)</f>
        <v>0</v>
      </c>
      <c r="N267" s="172">
        <v>0</v>
      </c>
      <c r="O267" s="172">
        <f>ROUND(E267*N267,2)</f>
        <v>0</v>
      </c>
      <c r="P267" s="172">
        <v>0</v>
      </c>
      <c r="Q267" s="172">
        <f>ROUND(E267*P267,2)</f>
        <v>0</v>
      </c>
      <c r="R267" s="174"/>
      <c r="S267" s="174" t="s">
        <v>104</v>
      </c>
      <c r="T267" s="175" t="s">
        <v>105</v>
      </c>
      <c r="U267" s="157">
        <v>0</v>
      </c>
      <c r="V267" s="157">
        <f>ROUND(E267*U267,2)</f>
        <v>0</v>
      </c>
      <c r="W267" s="157"/>
      <c r="X267" s="157" t="s">
        <v>106</v>
      </c>
      <c r="Y267" s="157" t="s">
        <v>107</v>
      </c>
      <c r="Z267" s="147"/>
      <c r="AA267" s="147"/>
      <c r="AB267" s="147"/>
      <c r="AC267" s="147"/>
      <c r="AD267" s="147"/>
      <c r="AE267" s="147"/>
      <c r="AF267" s="147"/>
      <c r="AG267" s="147" t="s">
        <v>108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2" x14ac:dyDescent="0.2">
      <c r="A268" s="154"/>
      <c r="B268" s="155"/>
      <c r="C268" s="250" t="s">
        <v>268</v>
      </c>
      <c r="D268" s="251"/>
      <c r="E268" s="251"/>
      <c r="F268" s="251"/>
      <c r="G268" s="251"/>
      <c r="H268" s="157"/>
      <c r="I268" s="157"/>
      <c r="J268" s="157"/>
      <c r="K268" s="157"/>
      <c r="L268" s="157"/>
      <c r="M268" s="157"/>
      <c r="N268" s="156"/>
      <c r="O268" s="156"/>
      <c r="P268" s="156"/>
      <c r="Q268" s="156"/>
      <c r="R268" s="157"/>
      <c r="S268" s="157"/>
      <c r="T268" s="157"/>
      <c r="U268" s="157"/>
      <c r="V268" s="157"/>
      <c r="W268" s="157"/>
      <c r="X268" s="157"/>
      <c r="Y268" s="157"/>
      <c r="Z268" s="147"/>
      <c r="AA268" s="147"/>
      <c r="AB268" s="147"/>
      <c r="AC268" s="147"/>
      <c r="AD268" s="147"/>
      <c r="AE268" s="147"/>
      <c r="AF268" s="147"/>
      <c r="AG268" s="147" t="s">
        <v>109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3" x14ac:dyDescent="0.2">
      <c r="A269" s="154"/>
      <c r="B269" s="155"/>
      <c r="C269" s="248" t="s">
        <v>269</v>
      </c>
      <c r="D269" s="249"/>
      <c r="E269" s="249"/>
      <c r="F269" s="249"/>
      <c r="G269" s="249"/>
      <c r="H269" s="157"/>
      <c r="I269" s="157"/>
      <c r="J269" s="157"/>
      <c r="K269" s="157"/>
      <c r="L269" s="157"/>
      <c r="M269" s="157"/>
      <c r="N269" s="156"/>
      <c r="O269" s="156"/>
      <c r="P269" s="156"/>
      <c r="Q269" s="156"/>
      <c r="R269" s="157"/>
      <c r="S269" s="157"/>
      <c r="T269" s="157"/>
      <c r="U269" s="157"/>
      <c r="V269" s="157"/>
      <c r="W269" s="157"/>
      <c r="X269" s="157"/>
      <c r="Y269" s="157"/>
      <c r="Z269" s="147"/>
      <c r="AA269" s="147"/>
      <c r="AB269" s="147"/>
      <c r="AC269" s="147"/>
      <c r="AD269" s="147"/>
      <c r="AE269" s="147"/>
      <c r="AF269" s="147"/>
      <c r="AG269" s="147" t="s">
        <v>109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1" x14ac:dyDescent="0.2">
      <c r="A270" s="169">
        <v>30</v>
      </c>
      <c r="B270" s="170" t="s">
        <v>272</v>
      </c>
      <c r="C270" s="185" t="s">
        <v>273</v>
      </c>
      <c r="D270" s="171" t="s">
        <v>103</v>
      </c>
      <c r="E270" s="172">
        <v>1</v>
      </c>
      <c r="F270" s="173"/>
      <c r="G270" s="174">
        <f>ROUND(E270*F270,2)</f>
        <v>0</v>
      </c>
      <c r="H270" s="173"/>
      <c r="I270" s="174">
        <f>ROUND(E270*H270,2)</f>
        <v>0</v>
      </c>
      <c r="J270" s="173"/>
      <c r="K270" s="174">
        <f>ROUND(E270*J270,2)</f>
        <v>0</v>
      </c>
      <c r="L270" s="174">
        <v>21</v>
      </c>
      <c r="M270" s="174">
        <f>G270*(1+L270/100)</f>
        <v>0</v>
      </c>
      <c r="N270" s="172">
        <v>0</v>
      </c>
      <c r="O270" s="172">
        <f>ROUND(E270*N270,2)</f>
        <v>0</v>
      </c>
      <c r="P270" s="172">
        <v>0</v>
      </c>
      <c r="Q270" s="172">
        <f>ROUND(E270*P270,2)</f>
        <v>0</v>
      </c>
      <c r="R270" s="174"/>
      <c r="S270" s="174" t="s">
        <v>104</v>
      </c>
      <c r="T270" s="175" t="s">
        <v>105</v>
      </c>
      <c r="U270" s="157">
        <v>0</v>
      </c>
      <c r="V270" s="157">
        <f>ROUND(E270*U270,2)</f>
        <v>0</v>
      </c>
      <c r="W270" s="157"/>
      <c r="X270" s="157" t="s">
        <v>106</v>
      </c>
      <c r="Y270" s="157" t="s">
        <v>107</v>
      </c>
      <c r="Z270" s="147"/>
      <c r="AA270" s="147"/>
      <c r="AB270" s="147"/>
      <c r="AC270" s="147"/>
      <c r="AD270" s="147"/>
      <c r="AE270" s="147"/>
      <c r="AF270" s="147"/>
      <c r="AG270" s="147" t="s">
        <v>108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2" x14ac:dyDescent="0.2">
      <c r="A271" s="154"/>
      <c r="B271" s="155"/>
      <c r="C271" s="250" t="s">
        <v>274</v>
      </c>
      <c r="D271" s="251"/>
      <c r="E271" s="251"/>
      <c r="F271" s="251"/>
      <c r="G271" s="251"/>
      <c r="H271" s="157"/>
      <c r="I271" s="157"/>
      <c r="J271" s="157"/>
      <c r="K271" s="157"/>
      <c r="L271" s="157"/>
      <c r="M271" s="157"/>
      <c r="N271" s="156"/>
      <c r="O271" s="156"/>
      <c r="P271" s="156"/>
      <c r="Q271" s="156"/>
      <c r="R271" s="157"/>
      <c r="S271" s="157"/>
      <c r="T271" s="157"/>
      <c r="U271" s="157"/>
      <c r="V271" s="157"/>
      <c r="W271" s="157"/>
      <c r="X271" s="157"/>
      <c r="Y271" s="157"/>
      <c r="Z271" s="147"/>
      <c r="AA271" s="147"/>
      <c r="AB271" s="147"/>
      <c r="AC271" s="147"/>
      <c r="AD271" s="147"/>
      <c r="AE271" s="147"/>
      <c r="AF271" s="147"/>
      <c r="AG271" s="147" t="s">
        <v>109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3" x14ac:dyDescent="0.2">
      <c r="A272" s="154"/>
      <c r="B272" s="155"/>
      <c r="C272" s="248" t="s">
        <v>275</v>
      </c>
      <c r="D272" s="249"/>
      <c r="E272" s="249"/>
      <c r="F272" s="249"/>
      <c r="G272" s="249"/>
      <c r="H272" s="157"/>
      <c r="I272" s="157"/>
      <c r="J272" s="157"/>
      <c r="K272" s="157"/>
      <c r="L272" s="157"/>
      <c r="M272" s="157"/>
      <c r="N272" s="156"/>
      <c r="O272" s="156"/>
      <c r="P272" s="156"/>
      <c r="Q272" s="156"/>
      <c r="R272" s="157"/>
      <c r="S272" s="157"/>
      <c r="T272" s="157"/>
      <c r="U272" s="157"/>
      <c r="V272" s="157"/>
      <c r="W272" s="157"/>
      <c r="X272" s="157"/>
      <c r="Y272" s="157"/>
      <c r="Z272" s="147"/>
      <c r="AA272" s="147"/>
      <c r="AB272" s="147"/>
      <c r="AC272" s="147"/>
      <c r="AD272" s="147"/>
      <c r="AE272" s="147"/>
      <c r="AF272" s="147"/>
      <c r="AG272" s="147" t="s">
        <v>109</v>
      </c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3" x14ac:dyDescent="0.2">
      <c r="A273" s="154"/>
      <c r="B273" s="155"/>
      <c r="C273" s="248" t="s">
        <v>276</v>
      </c>
      <c r="D273" s="249"/>
      <c r="E273" s="249"/>
      <c r="F273" s="249"/>
      <c r="G273" s="249"/>
      <c r="H273" s="157"/>
      <c r="I273" s="157"/>
      <c r="J273" s="157"/>
      <c r="K273" s="157"/>
      <c r="L273" s="157"/>
      <c r="M273" s="157"/>
      <c r="N273" s="156"/>
      <c r="O273" s="156"/>
      <c r="P273" s="156"/>
      <c r="Q273" s="156"/>
      <c r="R273" s="157"/>
      <c r="S273" s="157"/>
      <c r="T273" s="157"/>
      <c r="U273" s="157"/>
      <c r="V273" s="157"/>
      <c r="W273" s="157"/>
      <c r="X273" s="157"/>
      <c r="Y273" s="157"/>
      <c r="Z273" s="147"/>
      <c r="AA273" s="147"/>
      <c r="AB273" s="147"/>
      <c r="AC273" s="147"/>
      <c r="AD273" s="147"/>
      <c r="AE273" s="147"/>
      <c r="AF273" s="147"/>
      <c r="AG273" s="147" t="s">
        <v>109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outlineLevel="3" x14ac:dyDescent="0.2">
      <c r="A274" s="154"/>
      <c r="B274" s="155"/>
      <c r="C274" s="248" t="s">
        <v>277</v>
      </c>
      <c r="D274" s="249"/>
      <c r="E274" s="249"/>
      <c r="F274" s="249"/>
      <c r="G274" s="249"/>
      <c r="H274" s="157"/>
      <c r="I274" s="157"/>
      <c r="J274" s="157"/>
      <c r="K274" s="157"/>
      <c r="L274" s="157"/>
      <c r="M274" s="157"/>
      <c r="N274" s="156"/>
      <c r="O274" s="156"/>
      <c r="P274" s="156"/>
      <c r="Q274" s="156"/>
      <c r="R274" s="157"/>
      <c r="S274" s="157"/>
      <c r="T274" s="157"/>
      <c r="U274" s="157"/>
      <c r="V274" s="157"/>
      <c r="W274" s="157"/>
      <c r="X274" s="157"/>
      <c r="Y274" s="157"/>
      <c r="Z274" s="147"/>
      <c r="AA274" s="147"/>
      <c r="AB274" s="147"/>
      <c r="AC274" s="147"/>
      <c r="AD274" s="147"/>
      <c r="AE274" s="147"/>
      <c r="AF274" s="147"/>
      <c r="AG274" s="147" t="s">
        <v>109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3" x14ac:dyDescent="0.2">
      <c r="A275" s="154"/>
      <c r="B275" s="155"/>
      <c r="C275" s="248" t="s">
        <v>278</v>
      </c>
      <c r="D275" s="249"/>
      <c r="E275" s="249"/>
      <c r="F275" s="249"/>
      <c r="G275" s="249"/>
      <c r="H275" s="157"/>
      <c r="I275" s="157"/>
      <c r="J275" s="157"/>
      <c r="K275" s="157"/>
      <c r="L275" s="157"/>
      <c r="M275" s="157"/>
      <c r="N275" s="156"/>
      <c r="O275" s="156"/>
      <c r="P275" s="156"/>
      <c r="Q275" s="156"/>
      <c r="R275" s="157"/>
      <c r="S275" s="157"/>
      <c r="T275" s="157"/>
      <c r="U275" s="157"/>
      <c r="V275" s="157"/>
      <c r="W275" s="157"/>
      <c r="X275" s="157"/>
      <c r="Y275" s="157"/>
      <c r="Z275" s="147"/>
      <c r="AA275" s="147"/>
      <c r="AB275" s="147"/>
      <c r="AC275" s="147"/>
      <c r="AD275" s="147"/>
      <c r="AE275" s="147"/>
      <c r="AF275" s="147"/>
      <c r="AG275" s="147" t="s">
        <v>109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outlineLevel="3" x14ac:dyDescent="0.2">
      <c r="A276" s="154"/>
      <c r="B276" s="155"/>
      <c r="C276" s="248" t="s">
        <v>279</v>
      </c>
      <c r="D276" s="249"/>
      <c r="E276" s="249"/>
      <c r="F276" s="249"/>
      <c r="G276" s="249"/>
      <c r="H276" s="157"/>
      <c r="I276" s="157"/>
      <c r="J276" s="157"/>
      <c r="K276" s="157"/>
      <c r="L276" s="157"/>
      <c r="M276" s="157"/>
      <c r="N276" s="156"/>
      <c r="O276" s="156"/>
      <c r="P276" s="156"/>
      <c r="Q276" s="156"/>
      <c r="R276" s="157"/>
      <c r="S276" s="157"/>
      <c r="T276" s="157"/>
      <c r="U276" s="157"/>
      <c r="V276" s="157"/>
      <c r="W276" s="157"/>
      <c r="X276" s="157"/>
      <c r="Y276" s="157"/>
      <c r="Z276" s="147"/>
      <c r="AA276" s="147"/>
      <c r="AB276" s="147"/>
      <c r="AC276" s="147"/>
      <c r="AD276" s="147"/>
      <c r="AE276" s="147"/>
      <c r="AF276" s="147"/>
      <c r="AG276" s="147" t="s">
        <v>109</v>
      </c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outlineLevel="1" x14ac:dyDescent="0.2">
      <c r="A277" s="169">
        <v>31</v>
      </c>
      <c r="B277" s="170" t="s">
        <v>280</v>
      </c>
      <c r="C277" s="185" t="s">
        <v>273</v>
      </c>
      <c r="D277" s="171" t="s">
        <v>103</v>
      </c>
      <c r="E277" s="172">
        <v>3</v>
      </c>
      <c r="F277" s="173"/>
      <c r="G277" s="174">
        <f>ROUND(E277*F277,2)</f>
        <v>0</v>
      </c>
      <c r="H277" s="173"/>
      <c r="I277" s="174">
        <f>ROUND(E277*H277,2)</f>
        <v>0</v>
      </c>
      <c r="J277" s="173"/>
      <c r="K277" s="174">
        <f>ROUND(E277*J277,2)</f>
        <v>0</v>
      </c>
      <c r="L277" s="174">
        <v>21</v>
      </c>
      <c r="M277" s="174">
        <f>G277*(1+L277/100)</f>
        <v>0</v>
      </c>
      <c r="N277" s="172">
        <v>0</v>
      </c>
      <c r="O277" s="172">
        <f>ROUND(E277*N277,2)</f>
        <v>0</v>
      </c>
      <c r="P277" s="172">
        <v>0</v>
      </c>
      <c r="Q277" s="172">
        <f>ROUND(E277*P277,2)</f>
        <v>0</v>
      </c>
      <c r="R277" s="174"/>
      <c r="S277" s="174" t="s">
        <v>104</v>
      </c>
      <c r="T277" s="175" t="s">
        <v>105</v>
      </c>
      <c r="U277" s="157">
        <v>0</v>
      </c>
      <c r="V277" s="157">
        <f>ROUND(E277*U277,2)</f>
        <v>0</v>
      </c>
      <c r="W277" s="157"/>
      <c r="X277" s="157" t="s">
        <v>106</v>
      </c>
      <c r="Y277" s="157" t="s">
        <v>107</v>
      </c>
      <c r="Z277" s="147"/>
      <c r="AA277" s="147"/>
      <c r="AB277" s="147"/>
      <c r="AC277" s="147"/>
      <c r="AD277" s="147"/>
      <c r="AE277" s="147"/>
      <c r="AF277" s="147"/>
      <c r="AG277" s="147" t="s">
        <v>108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2" x14ac:dyDescent="0.2">
      <c r="A278" s="154"/>
      <c r="B278" s="155"/>
      <c r="C278" s="250" t="s">
        <v>274</v>
      </c>
      <c r="D278" s="251"/>
      <c r="E278" s="251"/>
      <c r="F278" s="251"/>
      <c r="G278" s="251"/>
      <c r="H278" s="157"/>
      <c r="I278" s="157"/>
      <c r="J278" s="157"/>
      <c r="K278" s="157"/>
      <c r="L278" s="157"/>
      <c r="M278" s="157"/>
      <c r="N278" s="156"/>
      <c r="O278" s="156"/>
      <c r="P278" s="156"/>
      <c r="Q278" s="156"/>
      <c r="R278" s="157"/>
      <c r="S278" s="157"/>
      <c r="T278" s="157"/>
      <c r="U278" s="157"/>
      <c r="V278" s="157"/>
      <c r="W278" s="157"/>
      <c r="X278" s="157"/>
      <c r="Y278" s="157"/>
      <c r="Z278" s="147"/>
      <c r="AA278" s="147"/>
      <c r="AB278" s="147"/>
      <c r="AC278" s="147"/>
      <c r="AD278" s="147"/>
      <c r="AE278" s="147"/>
      <c r="AF278" s="147"/>
      <c r="AG278" s="147" t="s">
        <v>109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outlineLevel="3" x14ac:dyDescent="0.2">
      <c r="A279" s="154"/>
      <c r="B279" s="155"/>
      <c r="C279" s="248" t="s">
        <v>275</v>
      </c>
      <c r="D279" s="249"/>
      <c r="E279" s="249"/>
      <c r="F279" s="249"/>
      <c r="G279" s="249"/>
      <c r="H279" s="157"/>
      <c r="I279" s="157"/>
      <c r="J279" s="157"/>
      <c r="K279" s="157"/>
      <c r="L279" s="157"/>
      <c r="M279" s="157"/>
      <c r="N279" s="156"/>
      <c r="O279" s="156"/>
      <c r="P279" s="156"/>
      <c r="Q279" s="156"/>
      <c r="R279" s="157"/>
      <c r="S279" s="157"/>
      <c r="T279" s="157"/>
      <c r="U279" s="157"/>
      <c r="V279" s="157"/>
      <c r="W279" s="157"/>
      <c r="X279" s="157"/>
      <c r="Y279" s="157"/>
      <c r="Z279" s="147"/>
      <c r="AA279" s="147"/>
      <c r="AB279" s="147"/>
      <c r="AC279" s="147"/>
      <c r="AD279" s="147"/>
      <c r="AE279" s="147"/>
      <c r="AF279" s="147"/>
      <c r="AG279" s="147" t="s">
        <v>109</v>
      </c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outlineLevel="3" x14ac:dyDescent="0.2">
      <c r="A280" s="154"/>
      <c r="B280" s="155"/>
      <c r="C280" s="248" t="s">
        <v>276</v>
      </c>
      <c r="D280" s="249"/>
      <c r="E280" s="249"/>
      <c r="F280" s="249"/>
      <c r="G280" s="249"/>
      <c r="H280" s="157"/>
      <c r="I280" s="157"/>
      <c r="J280" s="157"/>
      <c r="K280" s="157"/>
      <c r="L280" s="157"/>
      <c r="M280" s="157"/>
      <c r="N280" s="156"/>
      <c r="O280" s="156"/>
      <c r="P280" s="156"/>
      <c r="Q280" s="156"/>
      <c r="R280" s="157"/>
      <c r="S280" s="157"/>
      <c r="T280" s="157"/>
      <c r="U280" s="157"/>
      <c r="V280" s="157"/>
      <c r="W280" s="157"/>
      <c r="X280" s="157"/>
      <c r="Y280" s="157"/>
      <c r="Z280" s="147"/>
      <c r="AA280" s="147"/>
      <c r="AB280" s="147"/>
      <c r="AC280" s="147"/>
      <c r="AD280" s="147"/>
      <c r="AE280" s="147"/>
      <c r="AF280" s="147"/>
      <c r="AG280" s="147" t="s">
        <v>109</v>
      </c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</row>
    <row r="281" spans="1:60" outlineLevel="3" x14ac:dyDescent="0.2">
      <c r="A281" s="154"/>
      <c r="B281" s="155"/>
      <c r="C281" s="248" t="s">
        <v>277</v>
      </c>
      <c r="D281" s="249"/>
      <c r="E281" s="249"/>
      <c r="F281" s="249"/>
      <c r="G281" s="249"/>
      <c r="H281" s="157"/>
      <c r="I281" s="157"/>
      <c r="J281" s="157"/>
      <c r="K281" s="157"/>
      <c r="L281" s="157"/>
      <c r="M281" s="157"/>
      <c r="N281" s="156"/>
      <c r="O281" s="156"/>
      <c r="P281" s="156"/>
      <c r="Q281" s="156"/>
      <c r="R281" s="157"/>
      <c r="S281" s="157"/>
      <c r="T281" s="157"/>
      <c r="U281" s="157"/>
      <c r="V281" s="157"/>
      <c r="W281" s="157"/>
      <c r="X281" s="157"/>
      <c r="Y281" s="157"/>
      <c r="Z281" s="147"/>
      <c r="AA281" s="147"/>
      <c r="AB281" s="147"/>
      <c r="AC281" s="147"/>
      <c r="AD281" s="147"/>
      <c r="AE281" s="147"/>
      <c r="AF281" s="147"/>
      <c r="AG281" s="147" t="s">
        <v>109</v>
      </c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outlineLevel="3" x14ac:dyDescent="0.2">
      <c r="A282" s="154"/>
      <c r="B282" s="155"/>
      <c r="C282" s="248" t="s">
        <v>281</v>
      </c>
      <c r="D282" s="249"/>
      <c r="E282" s="249"/>
      <c r="F282" s="249"/>
      <c r="G282" s="249"/>
      <c r="H282" s="157"/>
      <c r="I282" s="157"/>
      <c r="J282" s="157"/>
      <c r="K282" s="157"/>
      <c r="L282" s="157"/>
      <c r="M282" s="157"/>
      <c r="N282" s="156"/>
      <c r="O282" s="156"/>
      <c r="P282" s="156"/>
      <c r="Q282" s="156"/>
      <c r="R282" s="157"/>
      <c r="S282" s="157"/>
      <c r="T282" s="157"/>
      <c r="U282" s="157"/>
      <c r="V282" s="157"/>
      <c r="W282" s="157"/>
      <c r="X282" s="157"/>
      <c r="Y282" s="157"/>
      <c r="Z282" s="147"/>
      <c r="AA282" s="147"/>
      <c r="AB282" s="147"/>
      <c r="AC282" s="147"/>
      <c r="AD282" s="147"/>
      <c r="AE282" s="147"/>
      <c r="AF282" s="147"/>
      <c r="AG282" s="147" t="s">
        <v>109</v>
      </c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</row>
    <row r="283" spans="1:60" outlineLevel="3" x14ac:dyDescent="0.2">
      <c r="A283" s="154"/>
      <c r="B283" s="155"/>
      <c r="C283" s="248" t="s">
        <v>282</v>
      </c>
      <c r="D283" s="249"/>
      <c r="E283" s="249"/>
      <c r="F283" s="249"/>
      <c r="G283" s="249"/>
      <c r="H283" s="157"/>
      <c r="I283" s="157"/>
      <c r="J283" s="157"/>
      <c r="K283" s="157"/>
      <c r="L283" s="157"/>
      <c r="M283" s="157"/>
      <c r="N283" s="156"/>
      <c r="O283" s="156"/>
      <c r="P283" s="156"/>
      <c r="Q283" s="156"/>
      <c r="R283" s="157"/>
      <c r="S283" s="157"/>
      <c r="T283" s="157"/>
      <c r="U283" s="157"/>
      <c r="V283" s="157"/>
      <c r="W283" s="157"/>
      <c r="X283" s="157"/>
      <c r="Y283" s="157"/>
      <c r="Z283" s="147"/>
      <c r="AA283" s="147"/>
      <c r="AB283" s="147"/>
      <c r="AC283" s="147"/>
      <c r="AD283" s="147"/>
      <c r="AE283" s="147"/>
      <c r="AF283" s="147"/>
      <c r="AG283" s="147" t="s">
        <v>109</v>
      </c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</row>
    <row r="284" spans="1:60" outlineLevel="3" x14ac:dyDescent="0.2">
      <c r="A284" s="154"/>
      <c r="B284" s="155"/>
      <c r="C284" s="248" t="s">
        <v>283</v>
      </c>
      <c r="D284" s="249"/>
      <c r="E284" s="249"/>
      <c r="F284" s="249"/>
      <c r="G284" s="249"/>
      <c r="H284" s="157"/>
      <c r="I284" s="157"/>
      <c r="J284" s="157"/>
      <c r="K284" s="157"/>
      <c r="L284" s="157"/>
      <c r="M284" s="157"/>
      <c r="N284" s="156"/>
      <c r="O284" s="156"/>
      <c r="P284" s="156"/>
      <c r="Q284" s="156"/>
      <c r="R284" s="157"/>
      <c r="S284" s="157"/>
      <c r="T284" s="157"/>
      <c r="U284" s="157"/>
      <c r="V284" s="157"/>
      <c r="W284" s="157"/>
      <c r="X284" s="157"/>
      <c r="Y284" s="157"/>
      <c r="Z284" s="147"/>
      <c r="AA284" s="147"/>
      <c r="AB284" s="147"/>
      <c r="AC284" s="147"/>
      <c r="AD284" s="147"/>
      <c r="AE284" s="147"/>
      <c r="AF284" s="147"/>
      <c r="AG284" s="147" t="s">
        <v>109</v>
      </c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</row>
    <row r="285" spans="1:60" outlineLevel="1" x14ac:dyDescent="0.2">
      <c r="A285" s="169">
        <v>32</v>
      </c>
      <c r="B285" s="170" t="s">
        <v>284</v>
      </c>
      <c r="C285" s="185" t="s">
        <v>285</v>
      </c>
      <c r="D285" s="171" t="s">
        <v>103</v>
      </c>
      <c r="E285" s="172">
        <v>7</v>
      </c>
      <c r="F285" s="173"/>
      <c r="G285" s="174">
        <f>ROUND(E285*F285,2)</f>
        <v>0</v>
      </c>
      <c r="H285" s="173"/>
      <c r="I285" s="174">
        <f>ROUND(E285*H285,2)</f>
        <v>0</v>
      </c>
      <c r="J285" s="173"/>
      <c r="K285" s="174">
        <f>ROUND(E285*J285,2)</f>
        <v>0</v>
      </c>
      <c r="L285" s="174">
        <v>21</v>
      </c>
      <c r="M285" s="174">
        <f>G285*(1+L285/100)</f>
        <v>0</v>
      </c>
      <c r="N285" s="172">
        <v>0</v>
      </c>
      <c r="O285" s="172">
        <f>ROUND(E285*N285,2)</f>
        <v>0</v>
      </c>
      <c r="P285" s="172">
        <v>0</v>
      </c>
      <c r="Q285" s="172">
        <f>ROUND(E285*P285,2)</f>
        <v>0</v>
      </c>
      <c r="R285" s="174"/>
      <c r="S285" s="174" t="s">
        <v>104</v>
      </c>
      <c r="T285" s="175" t="s">
        <v>105</v>
      </c>
      <c r="U285" s="157">
        <v>0</v>
      </c>
      <c r="V285" s="157">
        <f>ROUND(E285*U285,2)</f>
        <v>0</v>
      </c>
      <c r="W285" s="157"/>
      <c r="X285" s="157" t="s">
        <v>106</v>
      </c>
      <c r="Y285" s="157" t="s">
        <v>107</v>
      </c>
      <c r="Z285" s="147"/>
      <c r="AA285" s="147"/>
      <c r="AB285" s="147"/>
      <c r="AC285" s="147"/>
      <c r="AD285" s="147"/>
      <c r="AE285" s="147"/>
      <c r="AF285" s="147"/>
      <c r="AG285" s="147" t="s">
        <v>108</v>
      </c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</row>
    <row r="286" spans="1:60" outlineLevel="2" x14ac:dyDescent="0.2">
      <c r="A286" s="154"/>
      <c r="B286" s="155"/>
      <c r="C286" s="250" t="s">
        <v>286</v>
      </c>
      <c r="D286" s="251"/>
      <c r="E286" s="251"/>
      <c r="F286" s="251"/>
      <c r="G286" s="251"/>
      <c r="H286" s="157"/>
      <c r="I286" s="157"/>
      <c r="J286" s="157"/>
      <c r="K286" s="157"/>
      <c r="L286" s="157"/>
      <c r="M286" s="157"/>
      <c r="N286" s="156"/>
      <c r="O286" s="156"/>
      <c r="P286" s="156"/>
      <c r="Q286" s="156"/>
      <c r="R286" s="157"/>
      <c r="S286" s="157"/>
      <c r="T286" s="157"/>
      <c r="U286" s="157"/>
      <c r="V286" s="157"/>
      <c r="W286" s="157"/>
      <c r="X286" s="157"/>
      <c r="Y286" s="157"/>
      <c r="Z286" s="147"/>
      <c r="AA286" s="147"/>
      <c r="AB286" s="147"/>
      <c r="AC286" s="147"/>
      <c r="AD286" s="147"/>
      <c r="AE286" s="147"/>
      <c r="AF286" s="147"/>
      <c r="AG286" s="147" t="s">
        <v>109</v>
      </c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</row>
    <row r="287" spans="1:60" outlineLevel="3" x14ac:dyDescent="0.2">
      <c r="A287" s="154"/>
      <c r="B287" s="155"/>
      <c r="C287" s="248" t="s">
        <v>287</v>
      </c>
      <c r="D287" s="249"/>
      <c r="E287" s="249"/>
      <c r="F287" s="249"/>
      <c r="G287" s="249"/>
      <c r="H287" s="157"/>
      <c r="I287" s="157"/>
      <c r="J287" s="157"/>
      <c r="K287" s="157"/>
      <c r="L287" s="157"/>
      <c r="M287" s="157"/>
      <c r="N287" s="156"/>
      <c r="O287" s="156"/>
      <c r="P287" s="156"/>
      <c r="Q287" s="156"/>
      <c r="R287" s="157"/>
      <c r="S287" s="157"/>
      <c r="T287" s="157"/>
      <c r="U287" s="157"/>
      <c r="V287" s="157"/>
      <c r="W287" s="157"/>
      <c r="X287" s="157"/>
      <c r="Y287" s="157"/>
      <c r="Z287" s="147"/>
      <c r="AA287" s="147"/>
      <c r="AB287" s="147"/>
      <c r="AC287" s="147"/>
      <c r="AD287" s="147"/>
      <c r="AE287" s="147"/>
      <c r="AF287" s="147"/>
      <c r="AG287" s="147" t="s">
        <v>109</v>
      </c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</row>
    <row r="288" spans="1:60" outlineLevel="3" x14ac:dyDescent="0.2">
      <c r="A288" s="154"/>
      <c r="B288" s="155"/>
      <c r="C288" s="248" t="s">
        <v>288</v>
      </c>
      <c r="D288" s="249"/>
      <c r="E288" s="249"/>
      <c r="F288" s="249"/>
      <c r="G288" s="249"/>
      <c r="H288" s="157"/>
      <c r="I288" s="157"/>
      <c r="J288" s="157"/>
      <c r="K288" s="157"/>
      <c r="L288" s="157"/>
      <c r="M288" s="157"/>
      <c r="N288" s="156"/>
      <c r="O288" s="156"/>
      <c r="P288" s="156"/>
      <c r="Q288" s="156"/>
      <c r="R288" s="157"/>
      <c r="S288" s="157"/>
      <c r="T288" s="157"/>
      <c r="U288" s="157"/>
      <c r="V288" s="157"/>
      <c r="W288" s="157"/>
      <c r="X288" s="157"/>
      <c r="Y288" s="157"/>
      <c r="Z288" s="147"/>
      <c r="AA288" s="147"/>
      <c r="AB288" s="147"/>
      <c r="AC288" s="147"/>
      <c r="AD288" s="147"/>
      <c r="AE288" s="147"/>
      <c r="AF288" s="147"/>
      <c r="AG288" s="147" t="s">
        <v>109</v>
      </c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</row>
    <row r="289" spans="1:60" outlineLevel="1" x14ac:dyDescent="0.2">
      <c r="A289" s="169">
        <v>33</v>
      </c>
      <c r="B289" s="170" t="s">
        <v>289</v>
      </c>
      <c r="C289" s="185" t="s">
        <v>290</v>
      </c>
      <c r="D289" s="171" t="s">
        <v>103</v>
      </c>
      <c r="E289" s="172">
        <v>8</v>
      </c>
      <c r="F289" s="173"/>
      <c r="G289" s="174">
        <f>ROUND(E289*F289,2)</f>
        <v>0</v>
      </c>
      <c r="H289" s="173"/>
      <c r="I289" s="174">
        <f>ROUND(E289*H289,2)</f>
        <v>0</v>
      </c>
      <c r="J289" s="173"/>
      <c r="K289" s="174">
        <f>ROUND(E289*J289,2)</f>
        <v>0</v>
      </c>
      <c r="L289" s="174">
        <v>21</v>
      </c>
      <c r="M289" s="174">
        <f>G289*(1+L289/100)</f>
        <v>0</v>
      </c>
      <c r="N289" s="172">
        <v>0</v>
      </c>
      <c r="O289" s="172">
        <f>ROUND(E289*N289,2)</f>
        <v>0</v>
      </c>
      <c r="P289" s="172">
        <v>0</v>
      </c>
      <c r="Q289" s="172">
        <f>ROUND(E289*P289,2)</f>
        <v>0</v>
      </c>
      <c r="R289" s="174"/>
      <c r="S289" s="174" t="s">
        <v>104</v>
      </c>
      <c r="T289" s="175" t="s">
        <v>105</v>
      </c>
      <c r="U289" s="157">
        <v>0</v>
      </c>
      <c r="V289" s="157">
        <f>ROUND(E289*U289,2)</f>
        <v>0</v>
      </c>
      <c r="W289" s="157"/>
      <c r="X289" s="157" t="s">
        <v>106</v>
      </c>
      <c r="Y289" s="157" t="s">
        <v>107</v>
      </c>
      <c r="Z289" s="147"/>
      <c r="AA289" s="147"/>
      <c r="AB289" s="147"/>
      <c r="AC289" s="147"/>
      <c r="AD289" s="147"/>
      <c r="AE289" s="147"/>
      <c r="AF289" s="147"/>
      <c r="AG289" s="147" t="s">
        <v>108</v>
      </c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</row>
    <row r="290" spans="1:60" outlineLevel="2" x14ac:dyDescent="0.2">
      <c r="A290" s="154"/>
      <c r="B290" s="155"/>
      <c r="C290" s="250" t="s">
        <v>291</v>
      </c>
      <c r="D290" s="251"/>
      <c r="E290" s="251"/>
      <c r="F290" s="251"/>
      <c r="G290" s="251"/>
      <c r="H290" s="157"/>
      <c r="I290" s="157"/>
      <c r="J290" s="157"/>
      <c r="K290" s="157"/>
      <c r="L290" s="157"/>
      <c r="M290" s="157"/>
      <c r="N290" s="156"/>
      <c r="O290" s="156"/>
      <c r="P290" s="156"/>
      <c r="Q290" s="156"/>
      <c r="R290" s="157"/>
      <c r="S290" s="157"/>
      <c r="T290" s="157"/>
      <c r="U290" s="157"/>
      <c r="V290" s="157"/>
      <c r="W290" s="157"/>
      <c r="X290" s="157"/>
      <c r="Y290" s="157"/>
      <c r="Z290" s="147"/>
      <c r="AA290" s="147"/>
      <c r="AB290" s="147"/>
      <c r="AC290" s="147"/>
      <c r="AD290" s="147"/>
      <c r="AE290" s="147"/>
      <c r="AF290" s="147"/>
      <c r="AG290" s="147" t="s">
        <v>109</v>
      </c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</row>
    <row r="291" spans="1:60" outlineLevel="3" x14ac:dyDescent="0.2">
      <c r="A291" s="154"/>
      <c r="B291" s="155"/>
      <c r="C291" s="248" t="s">
        <v>292</v>
      </c>
      <c r="D291" s="249"/>
      <c r="E291" s="249"/>
      <c r="F291" s="249"/>
      <c r="G291" s="249"/>
      <c r="H291" s="157"/>
      <c r="I291" s="157"/>
      <c r="J291" s="157"/>
      <c r="K291" s="157"/>
      <c r="L291" s="157"/>
      <c r="M291" s="157"/>
      <c r="N291" s="156"/>
      <c r="O291" s="156"/>
      <c r="P291" s="156"/>
      <c r="Q291" s="156"/>
      <c r="R291" s="157"/>
      <c r="S291" s="157"/>
      <c r="T291" s="157"/>
      <c r="U291" s="157"/>
      <c r="V291" s="157"/>
      <c r="W291" s="157"/>
      <c r="X291" s="157"/>
      <c r="Y291" s="157"/>
      <c r="Z291" s="147"/>
      <c r="AA291" s="147"/>
      <c r="AB291" s="147"/>
      <c r="AC291" s="147"/>
      <c r="AD291" s="147"/>
      <c r="AE291" s="147"/>
      <c r="AF291" s="147"/>
      <c r="AG291" s="147" t="s">
        <v>109</v>
      </c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147"/>
      <c r="BC291" s="147"/>
      <c r="BD291" s="147"/>
      <c r="BE291" s="147"/>
      <c r="BF291" s="147"/>
      <c r="BG291" s="147"/>
      <c r="BH291" s="147"/>
    </row>
    <row r="292" spans="1:60" outlineLevel="3" x14ac:dyDescent="0.2">
      <c r="A292" s="154"/>
      <c r="B292" s="155"/>
      <c r="C292" s="248" t="s">
        <v>293</v>
      </c>
      <c r="D292" s="249"/>
      <c r="E292" s="249"/>
      <c r="F292" s="249"/>
      <c r="G292" s="249"/>
      <c r="H292" s="157"/>
      <c r="I292" s="157"/>
      <c r="J292" s="157"/>
      <c r="K292" s="157"/>
      <c r="L292" s="157"/>
      <c r="M292" s="157"/>
      <c r="N292" s="156"/>
      <c r="O292" s="156"/>
      <c r="P292" s="156"/>
      <c r="Q292" s="156"/>
      <c r="R292" s="157"/>
      <c r="S292" s="157"/>
      <c r="T292" s="157"/>
      <c r="U292" s="157"/>
      <c r="V292" s="157"/>
      <c r="W292" s="157"/>
      <c r="X292" s="157"/>
      <c r="Y292" s="157"/>
      <c r="Z292" s="147"/>
      <c r="AA292" s="147"/>
      <c r="AB292" s="147"/>
      <c r="AC292" s="147"/>
      <c r="AD292" s="147"/>
      <c r="AE292" s="147"/>
      <c r="AF292" s="147"/>
      <c r="AG292" s="147" t="s">
        <v>109</v>
      </c>
      <c r="AH292" s="147"/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</row>
    <row r="293" spans="1:60" outlineLevel="1" x14ac:dyDescent="0.2">
      <c r="A293" s="169">
        <v>34</v>
      </c>
      <c r="B293" s="170" t="s">
        <v>294</v>
      </c>
      <c r="C293" s="185" t="s">
        <v>295</v>
      </c>
      <c r="D293" s="171" t="s">
        <v>103</v>
      </c>
      <c r="E293" s="172">
        <v>1</v>
      </c>
      <c r="F293" s="173"/>
      <c r="G293" s="174">
        <f>ROUND(E293*F293,2)</f>
        <v>0</v>
      </c>
      <c r="H293" s="173"/>
      <c r="I293" s="174">
        <f>ROUND(E293*H293,2)</f>
        <v>0</v>
      </c>
      <c r="J293" s="173"/>
      <c r="K293" s="174">
        <f>ROUND(E293*J293,2)</f>
        <v>0</v>
      </c>
      <c r="L293" s="174">
        <v>21</v>
      </c>
      <c r="M293" s="174">
        <f>G293*(1+L293/100)</f>
        <v>0</v>
      </c>
      <c r="N293" s="172">
        <v>0</v>
      </c>
      <c r="O293" s="172">
        <f>ROUND(E293*N293,2)</f>
        <v>0</v>
      </c>
      <c r="P293" s="172">
        <v>0</v>
      </c>
      <c r="Q293" s="172">
        <f>ROUND(E293*P293,2)</f>
        <v>0</v>
      </c>
      <c r="R293" s="174"/>
      <c r="S293" s="174" t="s">
        <v>104</v>
      </c>
      <c r="T293" s="175" t="s">
        <v>105</v>
      </c>
      <c r="U293" s="157">
        <v>0</v>
      </c>
      <c r="V293" s="157">
        <f>ROUND(E293*U293,2)</f>
        <v>0</v>
      </c>
      <c r="W293" s="157"/>
      <c r="X293" s="157" t="s">
        <v>106</v>
      </c>
      <c r="Y293" s="157" t="s">
        <v>107</v>
      </c>
      <c r="Z293" s="147"/>
      <c r="AA293" s="147"/>
      <c r="AB293" s="147"/>
      <c r="AC293" s="147"/>
      <c r="AD293" s="147"/>
      <c r="AE293" s="147"/>
      <c r="AF293" s="147"/>
      <c r="AG293" s="147" t="s">
        <v>108</v>
      </c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  <c r="BG293" s="147"/>
      <c r="BH293" s="147"/>
    </row>
    <row r="294" spans="1:60" outlineLevel="2" x14ac:dyDescent="0.2">
      <c r="A294" s="154"/>
      <c r="B294" s="155"/>
      <c r="C294" s="250" t="s">
        <v>296</v>
      </c>
      <c r="D294" s="251"/>
      <c r="E294" s="251"/>
      <c r="F294" s="251"/>
      <c r="G294" s="251"/>
      <c r="H294" s="157"/>
      <c r="I294" s="157"/>
      <c r="J294" s="157"/>
      <c r="K294" s="157"/>
      <c r="L294" s="157"/>
      <c r="M294" s="157"/>
      <c r="N294" s="156"/>
      <c r="O294" s="156"/>
      <c r="P294" s="156"/>
      <c r="Q294" s="156"/>
      <c r="R294" s="157"/>
      <c r="S294" s="157"/>
      <c r="T294" s="157"/>
      <c r="U294" s="157"/>
      <c r="V294" s="157"/>
      <c r="W294" s="157"/>
      <c r="X294" s="157"/>
      <c r="Y294" s="157"/>
      <c r="Z294" s="147"/>
      <c r="AA294" s="147"/>
      <c r="AB294" s="147"/>
      <c r="AC294" s="147"/>
      <c r="AD294" s="147"/>
      <c r="AE294" s="147"/>
      <c r="AF294" s="147"/>
      <c r="AG294" s="147" t="s">
        <v>109</v>
      </c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</row>
    <row r="295" spans="1:60" outlineLevel="3" x14ac:dyDescent="0.2">
      <c r="A295" s="154"/>
      <c r="B295" s="155"/>
      <c r="C295" s="248" t="s">
        <v>297</v>
      </c>
      <c r="D295" s="249"/>
      <c r="E295" s="249"/>
      <c r="F295" s="249"/>
      <c r="G295" s="249"/>
      <c r="H295" s="157"/>
      <c r="I295" s="157"/>
      <c r="J295" s="157"/>
      <c r="K295" s="157"/>
      <c r="L295" s="157"/>
      <c r="M295" s="157"/>
      <c r="N295" s="156"/>
      <c r="O295" s="156"/>
      <c r="P295" s="156"/>
      <c r="Q295" s="156"/>
      <c r="R295" s="157"/>
      <c r="S295" s="157"/>
      <c r="T295" s="157"/>
      <c r="U295" s="157"/>
      <c r="V295" s="157"/>
      <c r="W295" s="157"/>
      <c r="X295" s="157"/>
      <c r="Y295" s="157"/>
      <c r="Z295" s="147"/>
      <c r="AA295" s="147"/>
      <c r="AB295" s="147"/>
      <c r="AC295" s="147"/>
      <c r="AD295" s="147"/>
      <c r="AE295" s="147"/>
      <c r="AF295" s="147"/>
      <c r="AG295" s="147" t="s">
        <v>109</v>
      </c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</row>
    <row r="296" spans="1:60" outlineLevel="3" x14ac:dyDescent="0.2">
      <c r="A296" s="154"/>
      <c r="B296" s="155"/>
      <c r="C296" s="248" t="s">
        <v>298</v>
      </c>
      <c r="D296" s="249"/>
      <c r="E296" s="249"/>
      <c r="F296" s="249"/>
      <c r="G296" s="249"/>
      <c r="H296" s="157"/>
      <c r="I296" s="157"/>
      <c r="J296" s="157"/>
      <c r="K296" s="157"/>
      <c r="L296" s="157"/>
      <c r="M296" s="157"/>
      <c r="N296" s="156"/>
      <c r="O296" s="156"/>
      <c r="P296" s="156"/>
      <c r="Q296" s="156"/>
      <c r="R296" s="157"/>
      <c r="S296" s="157"/>
      <c r="T296" s="157"/>
      <c r="U296" s="157"/>
      <c r="V296" s="157"/>
      <c r="W296" s="157"/>
      <c r="X296" s="157"/>
      <c r="Y296" s="157"/>
      <c r="Z296" s="147"/>
      <c r="AA296" s="147"/>
      <c r="AB296" s="147"/>
      <c r="AC296" s="147"/>
      <c r="AD296" s="147"/>
      <c r="AE296" s="147"/>
      <c r="AF296" s="147"/>
      <c r="AG296" s="147" t="s">
        <v>109</v>
      </c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</row>
    <row r="297" spans="1:60" outlineLevel="3" x14ac:dyDescent="0.2">
      <c r="A297" s="154"/>
      <c r="B297" s="155"/>
      <c r="C297" s="248" t="s">
        <v>299</v>
      </c>
      <c r="D297" s="249"/>
      <c r="E297" s="249"/>
      <c r="F297" s="249"/>
      <c r="G297" s="249"/>
      <c r="H297" s="157"/>
      <c r="I297" s="157"/>
      <c r="J297" s="157"/>
      <c r="K297" s="157"/>
      <c r="L297" s="157"/>
      <c r="M297" s="157"/>
      <c r="N297" s="156"/>
      <c r="O297" s="156"/>
      <c r="P297" s="156"/>
      <c r="Q297" s="156"/>
      <c r="R297" s="157"/>
      <c r="S297" s="157"/>
      <c r="T297" s="157"/>
      <c r="U297" s="157"/>
      <c r="V297" s="157"/>
      <c r="W297" s="157"/>
      <c r="X297" s="157"/>
      <c r="Y297" s="157"/>
      <c r="Z297" s="147"/>
      <c r="AA297" s="147"/>
      <c r="AB297" s="147"/>
      <c r="AC297" s="147"/>
      <c r="AD297" s="147"/>
      <c r="AE297" s="147"/>
      <c r="AF297" s="147"/>
      <c r="AG297" s="147" t="s">
        <v>109</v>
      </c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</row>
    <row r="298" spans="1:60" outlineLevel="3" x14ac:dyDescent="0.2">
      <c r="A298" s="154"/>
      <c r="B298" s="155"/>
      <c r="C298" s="248" t="s">
        <v>300</v>
      </c>
      <c r="D298" s="249"/>
      <c r="E298" s="249"/>
      <c r="F298" s="249"/>
      <c r="G298" s="249"/>
      <c r="H298" s="157"/>
      <c r="I298" s="157"/>
      <c r="J298" s="157"/>
      <c r="K298" s="157"/>
      <c r="L298" s="157"/>
      <c r="M298" s="157"/>
      <c r="N298" s="156"/>
      <c r="O298" s="156"/>
      <c r="P298" s="156"/>
      <c r="Q298" s="156"/>
      <c r="R298" s="157"/>
      <c r="S298" s="157"/>
      <c r="T298" s="157"/>
      <c r="U298" s="157"/>
      <c r="V298" s="157"/>
      <c r="W298" s="157"/>
      <c r="X298" s="157"/>
      <c r="Y298" s="157"/>
      <c r="Z298" s="147"/>
      <c r="AA298" s="147"/>
      <c r="AB298" s="147"/>
      <c r="AC298" s="147"/>
      <c r="AD298" s="147"/>
      <c r="AE298" s="147"/>
      <c r="AF298" s="147"/>
      <c r="AG298" s="147" t="s">
        <v>109</v>
      </c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</row>
    <row r="299" spans="1:60" outlineLevel="1" x14ac:dyDescent="0.2">
      <c r="A299" s="169">
        <v>35</v>
      </c>
      <c r="B299" s="170" t="s">
        <v>301</v>
      </c>
      <c r="C299" s="185" t="s">
        <v>302</v>
      </c>
      <c r="D299" s="171" t="s">
        <v>103</v>
      </c>
      <c r="E299" s="172">
        <v>1</v>
      </c>
      <c r="F299" s="173"/>
      <c r="G299" s="174">
        <f>ROUND(E299*F299,2)</f>
        <v>0</v>
      </c>
      <c r="H299" s="173"/>
      <c r="I299" s="174">
        <f>ROUND(E299*H299,2)</f>
        <v>0</v>
      </c>
      <c r="J299" s="173"/>
      <c r="K299" s="174">
        <f>ROUND(E299*J299,2)</f>
        <v>0</v>
      </c>
      <c r="L299" s="174">
        <v>21</v>
      </c>
      <c r="M299" s="174">
        <f>G299*(1+L299/100)</f>
        <v>0</v>
      </c>
      <c r="N299" s="172">
        <v>0</v>
      </c>
      <c r="O299" s="172">
        <f>ROUND(E299*N299,2)</f>
        <v>0</v>
      </c>
      <c r="P299" s="172">
        <v>0</v>
      </c>
      <c r="Q299" s="172">
        <f>ROUND(E299*P299,2)</f>
        <v>0</v>
      </c>
      <c r="R299" s="174"/>
      <c r="S299" s="174" t="s">
        <v>104</v>
      </c>
      <c r="T299" s="175" t="s">
        <v>105</v>
      </c>
      <c r="U299" s="157">
        <v>0</v>
      </c>
      <c r="V299" s="157">
        <f>ROUND(E299*U299,2)</f>
        <v>0</v>
      </c>
      <c r="W299" s="157"/>
      <c r="X299" s="157" t="s">
        <v>106</v>
      </c>
      <c r="Y299" s="157" t="s">
        <v>107</v>
      </c>
      <c r="Z299" s="147"/>
      <c r="AA299" s="147"/>
      <c r="AB299" s="147"/>
      <c r="AC299" s="147"/>
      <c r="AD299" s="147"/>
      <c r="AE299" s="147"/>
      <c r="AF299" s="147"/>
      <c r="AG299" s="147" t="s">
        <v>108</v>
      </c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</row>
    <row r="300" spans="1:60" outlineLevel="2" x14ac:dyDescent="0.2">
      <c r="A300" s="154"/>
      <c r="B300" s="155"/>
      <c r="C300" s="250" t="s">
        <v>303</v>
      </c>
      <c r="D300" s="251"/>
      <c r="E300" s="251"/>
      <c r="F300" s="251"/>
      <c r="G300" s="251"/>
      <c r="H300" s="157"/>
      <c r="I300" s="157"/>
      <c r="J300" s="157"/>
      <c r="K300" s="157"/>
      <c r="L300" s="157"/>
      <c r="M300" s="157"/>
      <c r="N300" s="156"/>
      <c r="O300" s="156"/>
      <c r="P300" s="156"/>
      <c r="Q300" s="156"/>
      <c r="R300" s="157"/>
      <c r="S300" s="157"/>
      <c r="T300" s="157"/>
      <c r="U300" s="157"/>
      <c r="V300" s="157"/>
      <c r="W300" s="157"/>
      <c r="X300" s="157"/>
      <c r="Y300" s="157"/>
      <c r="Z300" s="147"/>
      <c r="AA300" s="147"/>
      <c r="AB300" s="147"/>
      <c r="AC300" s="147"/>
      <c r="AD300" s="147"/>
      <c r="AE300" s="147"/>
      <c r="AF300" s="147"/>
      <c r="AG300" s="147" t="s">
        <v>109</v>
      </c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</row>
    <row r="301" spans="1:60" outlineLevel="3" x14ac:dyDescent="0.2">
      <c r="A301" s="154"/>
      <c r="B301" s="155"/>
      <c r="C301" s="248" t="s">
        <v>304</v>
      </c>
      <c r="D301" s="249"/>
      <c r="E301" s="249"/>
      <c r="F301" s="249"/>
      <c r="G301" s="249"/>
      <c r="H301" s="157"/>
      <c r="I301" s="157"/>
      <c r="J301" s="157"/>
      <c r="K301" s="157"/>
      <c r="L301" s="157"/>
      <c r="M301" s="157"/>
      <c r="N301" s="156"/>
      <c r="O301" s="156"/>
      <c r="P301" s="156"/>
      <c r="Q301" s="156"/>
      <c r="R301" s="157"/>
      <c r="S301" s="157"/>
      <c r="T301" s="157"/>
      <c r="U301" s="157"/>
      <c r="V301" s="157"/>
      <c r="W301" s="157"/>
      <c r="X301" s="157"/>
      <c r="Y301" s="157"/>
      <c r="Z301" s="147"/>
      <c r="AA301" s="147"/>
      <c r="AB301" s="147"/>
      <c r="AC301" s="147"/>
      <c r="AD301" s="147"/>
      <c r="AE301" s="147"/>
      <c r="AF301" s="147"/>
      <c r="AG301" s="147" t="s">
        <v>109</v>
      </c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</row>
    <row r="302" spans="1:60" outlineLevel="3" x14ac:dyDescent="0.2">
      <c r="A302" s="154"/>
      <c r="B302" s="155"/>
      <c r="C302" s="248" t="s">
        <v>305</v>
      </c>
      <c r="D302" s="249"/>
      <c r="E302" s="249"/>
      <c r="F302" s="249"/>
      <c r="G302" s="249"/>
      <c r="H302" s="157"/>
      <c r="I302" s="157"/>
      <c r="J302" s="157"/>
      <c r="K302" s="157"/>
      <c r="L302" s="157"/>
      <c r="M302" s="157"/>
      <c r="N302" s="156"/>
      <c r="O302" s="156"/>
      <c r="P302" s="156"/>
      <c r="Q302" s="156"/>
      <c r="R302" s="157"/>
      <c r="S302" s="157"/>
      <c r="T302" s="157"/>
      <c r="U302" s="157"/>
      <c r="V302" s="157"/>
      <c r="W302" s="157"/>
      <c r="X302" s="157"/>
      <c r="Y302" s="157"/>
      <c r="Z302" s="147"/>
      <c r="AA302" s="147"/>
      <c r="AB302" s="147"/>
      <c r="AC302" s="147"/>
      <c r="AD302" s="147"/>
      <c r="AE302" s="147"/>
      <c r="AF302" s="147"/>
      <c r="AG302" s="147" t="s">
        <v>109</v>
      </c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</row>
    <row r="303" spans="1:60" outlineLevel="1" x14ac:dyDescent="0.2">
      <c r="A303" s="169">
        <v>36</v>
      </c>
      <c r="B303" s="170" t="s">
        <v>306</v>
      </c>
      <c r="C303" s="185" t="s">
        <v>307</v>
      </c>
      <c r="D303" s="171" t="s">
        <v>103</v>
      </c>
      <c r="E303" s="172">
        <v>35</v>
      </c>
      <c r="F303" s="173"/>
      <c r="G303" s="174">
        <f>ROUND(E303*F303,2)</f>
        <v>0</v>
      </c>
      <c r="H303" s="173"/>
      <c r="I303" s="174">
        <f>ROUND(E303*H303,2)</f>
        <v>0</v>
      </c>
      <c r="J303" s="173"/>
      <c r="K303" s="174">
        <f>ROUND(E303*J303,2)</f>
        <v>0</v>
      </c>
      <c r="L303" s="174">
        <v>21</v>
      </c>
      <c r="M303" s="174">
        <f>G303*(1+L303/100)</f>
        <v>0</v>
      </c>
      <c r="N303" s="172">
        <v>0</v>
      </c>
      <c r="O303" s="172">
        <f>ROUND(E303*N303,2)</f>
        <v>0</v>
      </c>
      <c r="P303" s="172">
        <v>0</v>
      </c>
      <c r="Q303" s="172">
        <f>ROUND(E303*P303,2)</f>
        <v>0</v>
      </c>
      <c r="R303" s="174"/>
      <c r="S303" s="174" t="s">
        <v>104</v>
      </c>
      <c r="T303" s="175" t="s">
        <v>105</v>
      </c>
      <c r="U303" s="157">
        <v>0</v>
      </c>
      <c r="V303" s="157">
        <f>ROUND(E303*U303,2)</f>
        <v>0</v>
      </c>
      <c r="W303" s="157"/>
      <c r="X303" s="157" t="s">
        <v>106</v>
      </c>
      <c r="Y303" s="157" t="s">
        <v>107</v>
      </c>
      <c r="Z303" s="147"/>
      <c r="AA303" s="147"/>
      <c r="AB303" s="147"/>
      <c r="AC303" s="147"/>
      <c r="AD303" s="147"/>
      <c r="AE303" s="147"/>
      <c r="AF303" s="147"/>
      <c r="AG303" s="147" t="s">
        <v>108</v>
      </c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</row>
    <row r="304" spans="1:60" outlineLevel="2" x14ac:dyDescent="0.2">
      <c r="A304" s="154"/>
      <c r="B304" s="155"/>
      <c r="C304" s="250" t="s">
        <v>308</v>
      </c>
      <c r="D304" s="251"/>
      <c r="E304" s="251"/>
      <c r="F304" s="251"/>
      <c r="G304" s="251"/>
      <c r="H304" s="157"/>
      <c r="I304" s="157"/>
      <c r="J304" s="157"/>
      <c r="K304" s="157"/>
      <c r="L304" s="157"/>
      <c r="M304" s="157"/>
      <c r="N304" s="156"/>
      <c r="O304" s="156"/>
      <c r="P304" s="156"/>
      <c r="Q304" s="156"/>
      <c r="R304" s="157"/>
      <c r="S304" s="157"/>
      <c r="T304" s="157"/>
      <c r="U304" s="157"/>
      <c r="V304" s="157"/>
      <c r="W304" s="157"/>
      <c r="X304" s="157"/>
      <c r="Y304" s="157"/>
      <c r="Z304" s="147"/>
      <c r="AA304" s="147"/>
      <c r="AB304" s="147"/>
      <c r="AC304" s="147"/>
      <c r="AD304" s="147"/>
      <c r="AE304" s="147"/>
      <c r="AF304" s="147"/>
      <c r="AG304" s="147" t="s">
        <v>109</v>
      </c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</row>
    <row r="305" spans="1:60" outlineLevel="3" x14ac:dyDescent="0.2">
      <c r="A305" s="154"/>
      <c r="B305" s="155"/>
      <c r="C305" s="248" t="s">
        <v>309</v>
      </c>
      <c r="D305" s="249"/>
      <c r="E305" s="249"/>
      <c r="F305" s="249"/>
      <c r="G305" s="249"/>
      <c r="H305" s="157"/>
      <c r="I305" s="157"/>
      <c r="J305" s="157"/>
      <c r="K305" s="157"/>
      <c r="L305" s="157"/>
      <c r="M305" s="157"/>
      <c r="N305" s="156"/>
      <c r="O305" s="156"/>
      <c r="P305" s="156"/>
      <c r="Q305" s="156"/>
      <c r="R305" s="157"/>
      <c r="S305" s="157"/>
      <c r="T305" s="157"/>
      <c r="U305" s="157"/>
      <c r="V305" s="157"/>
      <c r="W305" s="157"/>
      <c r="X305" s="157"/>
      <c r="Y305" s="157"/>
      <c r="Z305" s="147"/>
      <c r="AA305" s="147"/>
      <c r="AB305" s="147"/>
      <c r="AC305" s="147"/>
      <c r="AD305" s="147"/>
      <c r="AE305" s="147"/>
      <c r="AF305" s="147"/>
      <c r="AG305" s="147" t="s">
        <v>109</v>
      </c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</row>
    <row r="306" spans="1:60" outlineLevel="3" x14ac:dyDescent="0.2">
      <c r="A306" s="154"/>
      <c r="B306" s="155"/>
      <c r="C306" s="248" t="s">
        <v>310</v>
      </c>
      <c r="D306" s="249"/>
      <c r="E306" s="249"/>
      <c r="F306" s="249"/>
      <c r="G306" s="249"/>
      <c r="H306" s="157"/>
      <c r="I306" s="157"/>
      <c r="J306" s="157"/>
      <c r="K306" s="157"/>
      <c r="L306" s="157"/>
      <c r="M306" s="157"/>
      <c r="N306" s="156"/>
      <c r="O306" s="156"/>
      <c r="P306" s="156"/>
      <c r="Q306" s="156"/>
      <c r="R306" s="157"/>
      <c r="S306" s="157"/>
      <c r="T306" s="157"/>
      <c r="U306" s="157"/>
      <c r="V306" s="157"/>
      <c r="W306" s="157"/>
      <c r="X306" s="157"/>
      <c r="Y306" s="157"/>
      <c r="Z306" s="147"/>
      <c r="AA306" s="147"/>
      <c r="AB306" s="147"/>
      <c r="AC306" s="147"/>
      <c r="AD306" s="147"/>
      <c r="AE306" s="147"/>
      <c r="AF306" s="147"/>
      <c r="AG306" s="147" t="s">
        <v>109</v>
      </c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</row>
    <row r="307" spans="1:60" outlineLevel="3" x14ac:dyDescent="0.2">
      <c r="A307" s="154"/>
      <c r="B307" s="155"/>
      <c r="C307" s="248" t="s">
        <v>311</v>
      </c>
      <c r="D307" s="249"/>
      <c r="E307" s="249"/>
      <c r="F307" s="249"/>
      <c r="G307" s="249"/>
      <c r="H307" s="157"/>
      <c r="I307" s="157"/>
      <c r="J307" s="157"/>
      <c r="K307" s="157"/>
      <c r="L307" s="157"/>
      <c r="M307" s="157"/>
      <c r="N307" s="156"/>
      <c r="O307" s="156"/>
      <c r="P307" s="156"/>
      <c r="Q307" s="156"/>
      <c r="R307" s="157"/>
      <c r="S307" s="157"/>
      <c r="T307" s="157"/>
      <c r="U307" s="157"/>
      <c r="V307" s="157"/>
      <c r="W307" s="157"/>
      <c r="X307" s="157"/>
      <c r="Y307" s="157"/>
      <c r="Z307" s="147"/>
      <c r="AA307" s="147"/>
      <c r="AB307" s="147"/>
      <c r="AC307" s="147"/>
      <c r="AD307" s="147"/>
      <c r="AE307" s="147"/>
      <c r="AF307" s="147"/>
      <c r="AG307" s="147" t="s">
        <v>109</v>
      </c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</row>
    <row r="308" spans="1:60" outlineLevel="3" x14ac:dyDescent="0.2">
      <c r="A308" s="154"/>
      <c r="B308" s="155"/>
      <c r="C308" s="248" t="s">
        <v>312</v>
      </c>
      <c r="D308" s="249"/>
      <c r="E308" s="249"/>
      <c r="F308" s="249"/>
      <c r="G308" s="249"/>
      <c r="H308" s="157"/>
      <c r="I308" s="157"/>
      <c r="J308" s="157"/>
      <c r="K308" s="157"/>
      <c r="L308" s="157"/>
      <c r="M308" s="157"/>
      <c r="N308" s="156"/>
      <c r="O308" s="156"/>
      <c r="P308" s="156"/>
      <c r="Q308" s="156"/>
      <c r="R308" s="157"/>
      <c r="S308" s="157"/>
      <c r="T308" s="157"/>
      <c r="U308" s="157"/>
      <c r="V308" s="157"/>
      <c r="W308" s="157"/>
      <c r="X308" s="157"/>
      <c r="Y308" s="157"/>
      <c r="Z308" s="147"/>
      <c r="AA308" s="147"/>
      <c r="AB308" s="147"/>
      <c r="AC308" s="147"/>
      <c r="AD308" s="147"/>
      <c r="AE308" s="147"/>
      <c r="AF308" s="147"/>
      <c r="AG308" s="147" t="s">
        <v>109</v>
      </c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</row>
    <row r="309" spans="1:60" outlineLevel="3" x14ac:dyDescent="0.2">
      <c r="A309" s="154"/>
      <c r="B309" s="155"/>
      <c r="C309" s="248" t="s">
        <v>313</v>
      </c>
      <c r="D309" s="249"/>
      <c r="E309" s="249"/>
      <c r="F309" s="249"/>
      <c r="G309" s="249"/>
      <c r="H309" s="157"/>
      <c r="I309" s="157"/>
      <c r="J309" s="157"/>
      <c r="K309" s="157"/>
      <c r="L309" s="157"/>
      <c r="M309" s="157"/>
      <c r="N309" s="156"/>
      <c r="O309" s="156"/>
      <c r="P309" s="156"/>
      <c r="Q309" s="156"/>
      <c r="R309" s="157"/>
      <c r="S309" s="157"/>
      <c r="T309" s="157"/>
      <c r="U309" s="157"/>
      <c r="V309" s="157"/>
      <c r="W309" s="157"/>
      <c r="X309" s="157"/>
      <c r="Y309" s="157"/>
      <c r="Z309" s="147"/>
      <c r="AA309" s="147"/>
      <c r="AB309" s="147"/>
      <c r="AC309" s="147"/>
      <c r="AD309" s="147"/>
      <c r="AE309" s="147"/>
      <c r="AF309" s="147"/>
      <c r="AG309" s="147" t="s">
        <v>109</v>
      </c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</row>
    <row r="310" spans="1:60" outlineLevel="3" x14ac:dyDescent="0.2">
      <c r="A310" s="154"/>
      <c r="B310" s="155"/>
      <c r="C310" s="248" t="s">
        <v>314</v>
      </c>
      <c r="D310" s="249"/>
      <c r="E310" s="249"/>
      <c r="F310" s="249"/>
      <c r="G310" s="249"/>
      <c r="H310" s="157"/>
      <c r="I310" s="157"/>
      <c r="J310" s="157"/>
      <c r="K310" s="157"/>
      <c r="L310" s="157"/>
      <c r="M310" s="157"/>
      <c r="N310" s="156"/>
      <c r="O310" s="156"/>
      <c r="P310" s="156"/>
      <c r="Q310" s="156"/>
      <c r="R310" s="157"/>
      <c r="S310" s="157"/>
      <c r="T310" s="157"/>
      <c r="U310" s="157"/>
      <c r="V310" s="157"/>
      <c r="W310" s="157"/>
      <c r="X310" s="157"/>
      <c r="Y310" s="157"/>
      <c r="Z310" s="147"/>
      <c r="AA310" s="147"/>
      <c r="AB310" s="147"/>
      <c r="AC310" s="147"/>
      <c r="AD310" s="147"/>
      <c r="AE310" s="147"/>
      <c r="AF310" s="147"/>
      <c r="AG310" s="147" t="s">
        <v>109</v>
      </c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</row>
    <row r="311" spans="1:60" outlineLevel="1" x14ac:dyDescent="0.2">
      <c r="A311" s="169">
        <v>37</v>
      </c>
      <c r="B311" s="170" t="s">
        <v>315</v>
      </c>
      <c r="C311" s="185" t="s">
        <v>316</v>
      </c>
      <c r="D311" s="171" t="s">
        <v>103</v>
      </c>
      <c r="E311" s="172">
        <v>3</v>
      </c>
      <c r="F311" s="173"/>
      <c r="G311" s="174">
        <f>ROUND(E311*F311,2)</f>
        <v>0</v>
      </c>
      <c r="H311" s="173"/>
      <c r="I311" s="174">
        <f>ROUND(E311*H311,2)</f>
        <v>0</v>
      </c>
      <c r="J311" s="173"/>
      <c r="K311" s="174">
        <f>ROUND(E311*J311,2)</f>
        <v>0</v>
      </c>
      <c r="L311" s="174">
        <v>21</v>
      </c>
      <c r="M311" s="174">
        <f>G311*(1+L311/100)</f>
        <v>0</v>
      </c>
      <c r="N311" s="172">
        <v>0</v>
      </c>
      <c r="O311" s="172">
        <f>ROUND(E311*N311,2)</f>
        <v>0</v>
      </c>
      <c r="P311" s="172">
        <v>0</v>
      </c>
      <c r="Q311" s="172">
        <f>ROUND(E311*P311,2)</f>
        <v>0</v>
      </c>
      <c r="R311" s="174"/>
      <c r="S311" s="174" t="s">
        <v>104</v>
      </c>
      <c r="T311" s="175" t="s">
        <v>105</v>
      </c>
      <c r="U311" s="157">
        <v>0</v>
      </c>
      <c r="V311" s="157">
        <f>ROUND(E311*U311,2)</f>
        <v>0</v>
      </c>
      <c r="W311" s="157"/>
      <c r="X311" s="157" t="s">
        <v>106</v>
      </c>
      <c r="Y311" s="157" t="s">
        <v>107</v>
      </c>
      <c r="Z311" s="147"/>
      <c r="AA311" s="147"/>
      <c r="AB311" s="147"/>
      <c r="AC311" s="147"/>
      <c r="AD311" s="147"/>
      <c r="AE311" s="147"/>
      <c r="AF311" s="147"/>
      <c r="AG311" s="147" t="s">
        <v>108</v>
      </c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</row>
    <row r="312" spans="1:60" outlineLevel="2" x14ac:dyDescent="0.2">
      <c r="A312" s="154"/>
      <c r="B312" s="155"/>
      <c r="C312" s="250" t="s">
        <v>257</v>
      </c>
      <c r="D312" s="251"/>
      <c r="E312" s="251"/>
      <c r="F312" s="251"/>
      <c r="G312" s="251"/>
      <c r="H312" s="157"/>
      <c r="I312" s="157"/>
      <c r="J312" s="157"/>
      <c r="K312" s="157"/>
      <c r="L312" s="157"/>
      <c r="M312" s="157"/>
      <c r="N312" s="156"/>
      <c r="O312" s="156"/>
      <c r="P312" s="156"/>
      <c r="Q312" s="156"/>
      <c r="R312" s="157"/>
      <c r="S312" s="157"/>
      <c r="T312" s="157"/>
      <c r="U312" s="157"/>
      <c r="V312" s="157"/>
      <c r="W312" s="157"/>
      <c r="X312" s="157"/>
      <c r="Y312" s="157"/>
      <c r="Z312" s="147"/>
      <c r="AA312" s="147"/>
      <c r="AB312" s="147"/>
      <c r="AC312" s="147"/>
      <c r="AD312" s="147"/>
      <c r="AE312" s="147"/>
      <c r="AF312" s="147"/>
      <c r="AG312" s="147" t="s">
        <v>109</v>
      </c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</row>
    <row r="313" spans="1:60" outlineLevel="3" x14ac:dyDescent="0.2">
      <c r="A313" s="154"/>
      <c r="B313" s="155"/>
      <c r="C313" s="248" t="s">
        <v>258</v>
      </c>
      <c r="D313" s="249"/>
      <c r="E313" s="249"/>
      <c r="F313" s="249"/>
      <c r="G313" s="249"/>
      <c r="H313" s="157"/>
      <c r="I313" s="157"/>
      <c r="J313" s="157"/>
      <c r="K313" s="157"/>
      <c r="L313" s="157"/>
      <c r="M313" s="157"/>
      <c r="N313" s="156"/>
      <c r="O313" s="156"/>
      <c r="P313" s="156"/>
      <c r="Q313" s="156"/>
      <c r="R313" s="157"/>
      <c r="S313" s="157"/>
      <c r="T313" s="157"/>
      <c r="U313" s="157"/>
      <c r="V313" s="157"/>
      <c r="W313" s="157"/>
      <c r="X313" s="157"/>
      <c r="Y313" s="157"/>
      <c r="Z313" s="147"/>
      <c r="AA313" s="147"/>
      <c r="AB313" s="147"/>
      <c r="AC313" s="147"/>
      <c r="AD313" s="147"/>
      <c r="AE313" s="147"/>
      <c r="AF313" s="147"/>
      <c r="AG313" s="147" t="s">
        <v>109</v>
      </c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</row>
    <row r="314" spans="1:60" outlineLevel="3" x14ac:dyDescent="0.2">
      <c r="A314" s="154"/>
      <c r="B314" s="155"/>
      <c r="C314" s="248" t="s">
        <v>259</v>
      </c>
      <c r="D314" s="249"/>
      <c r="E314" s="249"/>
      <c r="F314" s="249"/>
      <c r="G314" s="249"/>
      <c r="H314" s="157"/>
      <c r="I314" s="157"/>
      <c r="J314" s="157"/>
      <c r="K314" s="157"/>
      <c r="L314" s="157"/>
      <c r="M314" s="157"/>
      <c r="N314" s="156"/>
      <c r="O314" s="156"/>
      <c r="P314" s="156"/>
      <c r="Q314" s="156"/>
      <c r="R314" s="157"/>
      <c r="S314" s="157"/>
      <c r="T314" s="157"/>
      <c r="U314" s="157"/>
      <c r="V314" s="157"/>
      <c r="W314" s="157"/>
      <c r="X314" s="157"/>
      <c r="Y314" s="157"/>
      <c r="Z314" s="147"/>
      <c r="AA314" s="147"/>
      <c r="AB314" s="147"/>
      <c r="AC314" s="147"/>
      <c r="AD314" s="147"/>
      <c r="AE314" s="147"/>
      <c r="AF314" s="147"/>
      <c r="AG314" s="147" t="s">
        <v>109</v>
      </c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</row>
    <row r="315" spans="1:60" outlineLevel="3" x14ac:dyDescent="0.2">
      <c r="A315" s="154"/>
      <c r="B315" s="155"/>
      <c r="C315" s="248" t="s">
        <v>317</v>
      </c>
      <c r="D315" s="249"/>
      <c r="E315" s="249"/>
      <c r="F315" s="249"/>
      <c r="G315" s="249"/>
      <c r="H315" s="157"/>
      <c r="I315" s="157"/>
      <c r="J315" s="157"/>
      <c r="K315" s="157"/>
      <c r="L315" s="157"/>
      <c r="M315" s="157"/>
      <c r="N315" s="156"/>
      <c r="O315" s="156"/>
      <c r="P315" s="156"/>
      <c r="Q315" s="156"/>
      <c r="R315" s="157"/>
      <c r="S315" s="157"/>
      <c r="T315" s="157"/>
      <c r="U315" s="157"/>
      <c r="V315" s="157"/>
      <c r="W315" s="157"/>
      <c r="X315" s="157"/>
      <c r="Y315" s="157"/>
      <c r="Z315" s="147"/>
      <c r="AA315" s="147"/>
      <c r="AB315" s="147"/>
      <c r="AC315" s="147"/>
      <c r="AD315" s="147"/>
      <c r="AE315" s="147"/>
      <c r="AF315" s="147"/>
      <c r="AG315" s="147" t="s">
        <v>109</v>
      </c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</row>
    <row r="316" spans="1:60" outlineLevel="1" x14ac:dyDescent="0.2">
      <c r="A316" s="169">
        <v>38</v>
      </c>
      <c r="B316" s="170" t="s">
        <v>318</v>
      </c>
      <c r="C316" s="185" t="s">
        <v>316</v>
      </c>
      <c r="D316" s="171" t="s">
        <v>103</v>
      </c>
      <c r="E316" s="172">
        <v>4</v>
      </c>
      <c r="F316" s="173"/>
      <c r="G316" s="174">
        <f>ROUND(E316*F316,2)</f>
        <v>0</v>
      </c>
      <c r="H316" s="173"/>
      <c r="I316" s="174">
        <f>ROUND(E316*H316,2)</f>
        <v>0</v>
      </c>
      <c r="J316" s="173"/>
      <c r="K316" s="174">
        <f>ROUND(E316*J316,2)</f>
        <v>0</v>
      </c>
      <c r="L316" s="174">
        <v>21</v>
      </c>
      <c r="M316" s="174">
        <f>G316*(1+L316/100)</f>
        <v>0</v>
      </c>
      <c r="N316" s="172">
        <v>0</v>
      </c>
      <c r="O316" s="172">
        <f>ROUND(E316*N316,2)</f>
        <v>0</v>
      </c>
      <c r="P316" s="172">
        <v>0</v>
      </c>
      <c r="Q316" s="172">
        <f>ROUND(E316*P316,2)</f>
        <v>0</v>
      </c>
      <c r="R316" s="174"/>
      <c r="S316" s="174" t="s">
        <v>104</v>
      </c>
      <c r="T316" s="175" t="s">
        <v>105</v>
      </c>
      <c r="U316" s="157">
        <v>0</v>
      </c>
      <c r="V316" s="157">
        <f>ROUND(E316*U316,2)</f>
        <v>0</v>
      </c>
      <c r="W316" s="157"/>
      <c r="X316" s="157" t="s">
        <v>106</v>
      </c>
      <c r="Y316" s="157" t="s">
        <v>107</v>
      </c>
      <c r="Z316" s="147"/>
      <c r="AA316" s="147"/>
      <c r="AB316" s="147"/>
      <c r="AC316" s="147"/>
      <c r="AD316" s="147"/>
      <c r="AE316" s="147"/>
      <c r="AF316" s="147"/>
      <c r="AG316" s="147" t="s">
        <v>108</v>
      </c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</row>
    <row r="317" spans="1:60" outlineLevel="2" x14ac:dyDescent="0.2">
      <c r="A317" s="154"/>
      <c r="B317" s="155"/>
      <c r="C317" s="250" t="s">
        <v>257</v>
      </c>
      <c r="D317" s="251"/>
      <c r="E317" s="251"/>
      <c r="F317" s="251"/>
      <c r="G317" s="251"/>
      <c r="H317" s="157"/>
      <c r="I317" s="157"/>
      <c r="J317" s="157"/>
      <c r="K317" s="157"/>
      <c r="L317" s="157"/>
      <c r="M317" s="157"/>
      <c r="N317" s="156"/>
      <c r="O317" s="156"/>
      <c r="P317" s="156"/>
      <c r="Q317" s="156"/>
      <c r="R317" s="157"/>
      <c r="S317" s="157"/>
      <c r="T317" s="157"/>
      <c r="U317" s="157"/>
      <c r="V317" s="157"/>
      <c r="W317" s="157"/>
      <c r="X317" s="157"/>
      <c r="Y317" s="157"/>
      <c r="Z317" s="147"/>
      <c r="AA317" s="147"/>
      <c r="AB317" s="147"/>
      <c r="AC317" s="147"/>
      <c r="AD317" s="147"/>
      <c r="AE317" s="147"/>
      <c r="AF317" s="147"/>
      <c r="AG317" s="147" t="s">
        <v>109</v>
      </c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</row>
    <row r="318" spans="1:60" outlineLevel="3" x14ac:dyDescent="0.2">
      <c r="A318" s="154"/>
      <c r="B318" s="155"/>
      <c r="C318" s="248" t="s">
        <v>258</v>
      </c>
      <c r="D318" s="249"/>
      <c r="E318" s="249"/>
      <c r="F318" s="249"/>
      <c r="G318" s="249"/>
      <c r="H318" s="157"/>
      <c r="I318" s="157"/>
      <c r="J318" s="157"/>
      <c r="K318" s="157"/>
      <c r="L318" s="157"/>
      <c r="M318" s="157"/>
      <c r="N318" s="156"/>
      <c r="O318" s="156"/>
      <c r="P318" s="156"/>
      <c r="Q318" s="156"/>
      <c r="R318" s="157"/>
      <c r="S318" s="157"/>
      <c r="T318" s="157"/>
      <c r="U318" s="157"/>
      <c r="V318" s="157"/>
      <c r="W318" s="157"/>
      <c r="X318" s="157"/>
      <c r="Y318" s="157"/>
      <c r="Z318" s="147"/>
      <c r="AA318" s="147"/>
      <c r="AB318" s="147"/>
      <c r="AC318" s="147"/>
      <c r="AD318" s="147"/>
      <c r="AE318" s="147"/>
      <c r="AF318" s="147"/>
      <c r="AG318" s="147" t="s">
        <v>109</v>
      </c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</row>
    <row r="319" spans="1:60" outlineLevel="3" x14ac:dyDescent="0.2">
      <c r="A319" s="154"/>
      <c r="B319" s="155"/>
      <c r="C319" s="248" t="s">
        <v>259</v>
      </c>
      <c r="D319" s="249"/>
      <c r="E319" s="249"/>
      <c r="F319" s="249"/>
      <c r="G319" s="249"/>
      <c r="H319" s="157"/>
      <c r="I319" s="157"/>
      <c r="J319" s="157"/>
      <c r="K319" s="157"/>
      <c r="L319" s="157"/>
      <c r="M319" s="157"/>
      <c r="N319" s="156"/>
      <c r="O319" s="156"/>
      <c r="P319" s="156"/>
      <c r="Q319" s="156"/>
      <c r="R319" s="157"/>
      <c r="S319" s="157"/>
      <c r="T319" s="157"/>
      <c r="U319" s="157"/>
      <c r="V319" s="157"/>
      <c r="W319" s="157"/>
      <c r="X319" s="157"/>
      <c r="Y319" s="157"/>
      <c r="Z319" s="147"/>
      <c r="AA319" s="147"/>
      <c r="AB319" s="147"/>
      <c r="AC319" s="147"/>
      <c r="AD319" s="147"/>
      <c r="AE319" s="147"/>
      <c r="AF319" s="147"/>
      <c r="AG319" s="147" t="s">
        <v>109</v>
      </c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</row>
    <row r="320" spans="1:60" outlineLevel="3" x14ac:dyDescent="0.2">
      <c r="A320" s="154"/>
      <c r="B320" s="155"/>
      <c r="C320" s="248" t="s">
        <v>319</v>
      </c>
      <c r="D320" s="249"/>
      <c r="E320" s="249"/>
      <c r="F320" s="249"/>
      <c r="G320" s="249"/>
      <c r="H320" s="157"/>
      <c r="I320" s="157"/>
      <c r="J320" s="157"/>
      <c r="K320" s="157"/>
      <c r="L320" s="157"/>
      <c r="M320" s="157"/>
      <c r="N320" s="156"/>
      <c r="O320" s="156"/>
      <c r="P320" s="156"/>
      <c r="Q320" s="156"/>
      <c r="R320" s="157"/>
      <c r="S320" s="157"/>
      <c r="T320" s="157"/>
      <c r="U320" s="157"/>
      <c r="V320" s="157"/>
      <c r="W320" s="157"/>
      <c r="X320" s="157"/>
      <c r="Y320" s="157"/>
      <c r="Z320" s="147"/>
      <c r="AA320" s="147"/>
      <c r="AB320" s="147"/>
      <c r="AC320" s="147"/>
      <c r="AD320" s="147"/>
      <c r="AE320" s="147"/>
      <c r="AF320" s="147"/>
      <c r="AG320" s="147" t="s">
        <v>109</v>
      </c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</row>
    <row r="321" spans="1:60" outlineLevel="1" x14ac:dyDescent="0.2">
      <c r="A321" s="169">
        <v>39</v>
      </c>
      <c r="B321" s="170" t="s">
        <v>320</v>
      </c>
      <c r="C321" s="185" t="s">
        <v>321</v>
      </c>
      <c r="D321" s="171" t="s">
        <v>103</v>
      </c>
      <c r="E321" s="172">
        <v>4</v>
      </c>
      <c r="F321" s="173"/>
      <c r="G321" s="174">
        <f>ROUND(E321*F321,2)</f>
        <v>0</v>
      </c>
      <c r="H321" s="173"/>
      <c r="I321" s="174">
        <f>ROUND(E321*H321,2)</f>
        <v>0</v>
      </c>
      <c r="J321" s="173"/>
      <c r="K321" s="174">
        <f>ROUND(E321*J321,2)</f>
        <v>0</v>
      </c>
      <c r="L321" s="174">
        <v>21</v>
      </c>
      <c r="M321" s="174">
        <f>G321*(1+L321/100)</f>
        <v>0</v>
      </c>
      <c r="N321" s="172">
        <v>0</v>
      </c>
      <c r="O321" s="172">
        <f>ROUND(E321*N321,2)</f>
        <v>0</v>
      </c>
      <c r="P321" s="172">
        <v>0</v>
      </c>
      <c r="Q321" s="172">
        <f>ROUND(E321*P321,2)</f>
        <v>0</v>
      </c>
      <c r="R321" s="174"/>
      <c r="S321" s="174" t="s">
        <v>104</v>
      </c>
      <c r="T321" s="175" t="s">
        <v>105</v>
      </c>
      <c r="U321" s="157">
        <v>0</v>
      </c>
      <c r="V321" s="157">
        <f>ROUND(E321*U321,2)</f>
        <v>0</v>
      </c>
      <c r="W321" s="157"/>
      <c r="X321" s="157" t="s">
        <v>106</v>
      </c>
      <c r="Y321" s="157" t="s">
        <v>107</v>
      </c>
      <c r="Z321" s="147"/>
      <c r="AA321" s="147"/>
      <c r="AB321" s="147"/>
      <c r="AC321" s="147"/>
      <c r="AD321" s="147"/>
      <c r="AE321" s="147"/>
      <c r="AF321" s="147"/>
      <c r="AG321" s="147" t="s">
        <v>108</v>
      </c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</row>
    <row r="322" spans="1:60" outlineLevel="2" x14ac:dyDescent="0.2">
      <c r="A322" s="154"/>
      <c r="B322" s="155"/>
      <c r="C322" s="250" t="s">
        <v>274</v>
      </c>
      <c r="D322" s="251"/>
      <c r="E322" s="251"/>
      <c r="F322" s="251"/>
      <c r="G322" s="251"/>
      <c r="H322" s="157"/>
      <c r="I322" s="157"/>
      <c r="J322" s="157"/>
      <c r="K322" s="157"/>
      <c r="L322" s="157"/>
      <c r="M322" s="157"/>
      <c r="N322" s="156"/>
      <c r="O322" s="156"/>
      <c r="P322" s="156"/>
      <c r="Q322" s="156"/>
      <c r="R322" s="157"/>
      <c r="S322" s="157"/>
      <c r="T322" s="157"/>
      <c r="U322" s="157"/>
      <c r="V322" s="157"/>
      <c r="W322" s="157"/>
      <c r="X322" s="157"/>
      <c r="Y322" s="157"/>
      <c r="Z322" s="147"/>
      <c r="AA322" s="147"/>
      <c r="AB322" s="147"/>
      <c r="AC322" s="147"/>
      <c r="AD322" s="147"/>
      <c r="AE322" s="147"/>
      <c r="AF322" s="147"/>
      <c r="AG322" s="147" t="s">
        <v>109</v>
      </c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</row>
    <row r="323" spans="1:60" outlineLevel="3" x14ac:dyDescent="0.2">
      <c r="A323" s="154"/>
      <c r="B323" s="155"/>
      <c r="C323" s="248" t="s">
        <v>275</v>
      </c>
      <c r="D323" s="249"/>
      <c r="E323" s="249"/>
      <c r="F323" s="249"/>
      <c r="G323" s="249"/>
      <c r="H323" s="157"/>
      <c r="I323" s="157"/>
      <c r="J323" s="157"/>
      <c r="K323" s="157"/>
      <c r="L323" s="157"/>
      <c r="M323" s="157"/>
      <c r="N323" s="156"/>
      <c r="O323" s="156"/>
      <c r="P323" s="156"/>
      <c r="Q323" s="156"/>
      <c r="R323" s="157"/>
      <c r="S323" s="157"/>
      <c r="T323" s="157"/>
      <c r="U323" s="157"/>
      <c r="V323" s="157"/>
      <c r="W323" s="157"/>
      <c r="X323" s="157"/>
      <c r="Y323" s="157"/>
      <c r="Z323" s="147"/>
      <c r="AA323" s="147"/>
      <c r="AB323" s="147"/>
      <c r="AC323" s="147"/>
      <c r="AD323" s="147"/>
      <c r="AE323" s="147"/>
      <c r="AF323" s="147"/>
      <c r="AG323" s="147" t="s">
        <v>109</v>
      </c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</row>
    <row r="324" spans="1:60" outlineLevel="3" x14ac:dyDescent="0.2">
      <c r="A324" s="154"/>
      <c r="B324" s="155"/>
      <c r="C324" s="248" t="s">
        <v>276</v>
      </c>
      <c r="D324" s="249"/>
      <c r="E324" s="249"/>
      <c r="F324" s="249"/>
      <c r="G324" s="249"/>
      <c r="H324" s="157"/>
      <c r="I324" s="157"/>
      <c r="J324" s="157"/>
      <c r="K324" s="157"/>
      <c r="L324" s="157"/>
      <c r="M324" s="157"/>
      <c r="N324" s="156"/>
      <c r="O324" s="156"/>
      <c r="P324" s="156"/>
      <c r="Q324" s="156"/>
      <c r="R324" s="157"/>
      <c r="S324" s="157"/>
      <c r="T324" s="157"/>
      <c r="U324" s="157"/>
      <c r="V324" s="157"/>
      <c r="W324" s="157"/>
      <c r="X324" s="157"/>
      <c r="Y324" s="157"/>
      <c r="Z324" s="147"/>
      <c r="AA324" s="147"/>
      <c r="AB324" s="147"/>
      <c r="AC324" s="147"/>
      <c r="AD324" s="147"/>
      <c r="AE324" s="147"/>
      <c r="AF324" s="147"/>
      <c r="AG324" s="147" t="s">
        <v>109</v>
      </c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</row>
    <row r="325" spans="1:60" outlineLevel="3" x14ac:dyDescent="0.2">
      <c r="A325" s="154"/>
      <c r="B325" s="155"/>
      <c r="C325" s="248" t="s">
        <v>277</v>
      </c>
      <c r="D325" s="249"/>
      <c r="E325" s="249"/>
      <c r="F325" s="249"/>
      <c r="G325" s="249"/>
      <c r="H325" s="157"/>
      <c r="I325" s="157"/>
      <c r="J325" s="157"/>
      <c r="K325" s="157"/>
      <c r="L325" s="157"/>
      <c r="M325" s="157"/>
      <c r="N325" s="156"/>
      <c r="O325" s="156"/>
      <c r="P325" s="156"/>
      <c r="Q325" s="156"/>
      <c r="R325" s="157"/>
      <c r="S325" s="157"/>
      <c r="T325" s="157"/>
      <c r="U325" s="157"/>
      <c r="V325" s="157"/>
      <c r="W325" s="157"/>
      <c r="X325" s="157"/>
      <c r="Y325" s="157"/>
      <c r="Z325" s="147"/>
      <c r="AA325" s="147"/>
      <c r="AB325" s="147"/>
      <c r="AC325" s="147"/>
      <c r="AD325" s="147"/>
      <c r="AE325" s="147"/>
      <c r="AF325" s="147"/>
      <c r="AG325" s="147" t="s">
        <v>109</v>
      </c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</row>
    <row r="326" spans="1:60" outlineLevel="3" x14ac:dyDescent="0.2">
      <c r="A326" s="154"/>
      <c r="B326" s="155"/>
      <c r="C326" s="248" t="s">
        <v>322</v>
      </c>
      <c r="D326" s="249"/>
      <c r="E326" s="249"/>
      <c r="F326" s="249"/>
      <c r="G326" s="249"/>
      <c r="H326" s="157"/>
      <c r="I326" s="157"/>
      <c r="J326" s="157"/>
      <c r="K326" s="157"/>
      <c r="L326" s="157"/>
      <c r="M326" s="157"/>
      <c r="N326" s="156"/>
      <c r="O326" s="156"/>
      <c r="P326" s="156"/>
      <c r="Q326" s="156"/>
      <c r="R326" s="157"/>
      <c r="S326" s="157"/>
      <c r="T326" s="157"/>
      <c r="U326" s="157"/>
      <c r="V326" s="157"/>
      <c r="W326" s="157"/>
      <c r="X326" s="157"/>
      <c r="Y326" s="157"/>
      <c r="Z326" s="147"/>
      <c r="AA326" s="147"/>
      <c r="AB326" s="147"/>
      <c r="AC326" s="147"/>
      <c r="AD326" s="147"/>
      <c r="AE326" s="147"/>
      <c r="AF326" s="147"/>
      <c r="AG326" s="147" t="s">
        <v>109</v>
      </c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</row>
    <row r="327" spans="1:60" outlineLevel="3" x14ac:dyDescent="0.2">
      <c r="A327" s="154"/>
      <c r="B327" s="155"/>
      <c r="C327" s="248" t="s">
        <v>323</v>
      </c>
      <c r="D327" s="249"/>
      <c r="E327" s="249"/>
      <c r="F327" s="249"/>
      <c r="G327" s="249"/>
      <c r="H327" s="157"/>
      <c r="I327" s="157"/>
      <c r="J327" s="157"/>
      <c r="K327" s="157"/>
      <c r="L327" s="157"/>
      <c r="M327" s="157"/>
      <c r="N327" s="156"/>
      <c r="O327" s="156"/>
      <c r="P327" s="156"/>
      <c r="Q327" s="156"/>
      <c r="R327" s="157"/>
      <c r="S327" s="157"/>
      <c r="T327" s="157"/>
      <c r="U327" s="157"/>
      <c r="V327" s="157"/>
      <c r="W327" s="157"/>
      <c r="X327" s="157"/>
      <c r="Y327" s="157"/>
      <c r="Z327" s="147"/>
      <c r="AA327" s="147"/>
      <c r="AB327" s="147"/>
      <c r="AC327" s="147"/>
      <c r="AD327" s="147"/>
      <c r="AE327" s="147"/>
      <c r="AF327" s="147"/>
      <c r="AG327" s="147" t="s">
        <v>109</v>
      </c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</row>
    <row r="328" spans="1:60" outlineLevel="1" x14ac:dyDescent="0.2">
      <c r="A328" s="169">
        <v>40</v>
      </c>
      <c r="B328" s="170" t="s">
        <v>324</v>
      </c>
      <c r="C328" s="185" t="s">
        <v>325</v>
      </c>
      <c r="D328" s="171" t="s">
        <v>103</v>
      </c>
      <c r="E328" s="172">
        <v>3</v>
      </c>
      <c r="F328" s="173"/>
      <c r="G328" s="174">
        <f>ROUND(E328*F328,2)</f>
        <v>0</v>
      </c>
      <c r="H328" s="173"/>
      <c r="I328" s="174">
        <f>ROUND(E328*H328,2)</f>
        <v>0</v>
      </c>
      <c r="J328" s="173"/>
      <c r="K328" s="174">
        <f>ROUND(E328*J328,2)</f>
        <v>0</v>
      </c>
      <c r="L328" s="174">
        <v>21</v>
      </c>
      <c r="M328" s="174">
        <f>G328*(1+L328/100)</f>
        <v>0</v>
      </c>
      <c r="N328" s="172">
        <v>0</v>
      </c>
      <c r="O328" s="172">
        <f>ROUND(E328*N328,2)</f>
        <v>0</v>
      </c>
      <c r="P328" s="172">
        <v>0</v>
      </c>
      <c r="Q328" s="172">
        <f>ROUND(E328*P328,2)</f>
        <v>0</v>
      </c>
      <c r="R328" s="174"/>
      <c r="S328" s="174" t="s">
        <v>104</v>
      </c>
      <c r="T328" s="175" t="s">
        <v>105</v>
      </c>
      <c r="U328" s="157">
        <v>0</v>
      </c>
      <c r="V328" s="157">
        <f>ROUND(E328*U328,2)</f>
        <v>0</v>
      </c>
      <c r="W328" s="157"/>
      <c r="X328" s="157" t="s">
        <v>106</v>
      </c>
      <c r="Y328" s="157" t="s">
        <v>107</v>
      </c>
      <c r="Z328" s="147"/>
      <c r="AA328" s="147"/>
      <c r="AB328" s="147"/>
      <c r="AC328" s="147"/>
      <c r="AD328" s="147"/>
      <c r="AE328" s="147"/>
      <c r="AF328" s="147"/>
      <c r="AG328" s="147" t="s">
        <v>108</v>
      </c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</row>
    <row r="329" spans="1:60" outlineLevel="2" x14ac:dyDescent="0.2">
      <c r="A329" s="154"/>
      <c r="B329" s="155"/>
      <c r="C329" s="250" t="s">
        <v>326</v>
      </c>
      <c r="D329" s="251"/>
      <c r="E329" s="251"/>
      <c r="F329" s="251"/>
      <c r="G329" s="251"/>
      <c r="H329" s="157"/>
      <c r="I329" s="157"/>
      <c r="J329" s="157"/>
      <c r="K329" s="157"/>
      <c r="L329" s="157"/>
      <c r="M329" s="157"/>
      <c r="N329" s="156"/>
      <c r="O329" s="156"/>
      <c r="P329" s="156"/>
      <c r="Q329" s="156"/>
      <c r="R329" s="157"/>
      <c r="S329" s="157"/>
      <c r="T329" s="157"/>
      <c r="U329" s="157"/>
      <c r="V329" s="157"/>
      <c r="W329" s="157"/>
      <c r="X329" s="157"/>
      <c r="Y329" s="157"/>
      <c r="Z329" s="147"/>
      <c r="AA329" s="147"/>
      <c r="AB329" s="147"/>
      <c r="AC329" s="147"/>
      <c r="AD329" s="147"/>
      <c r="AE329" s="147"/>
      <c r="AF329" s="147"/>
      <c r="AG329" s="147" t="s">
        <v>109</v>
      </c>
      <c r="AH329" s="147"/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</row>
    <row r="330" spans="1:60" outlineLevel="3" x14ac:dyDescent="0.2">
      <c r="A330" s="154"/>
      <c r="B330" s="155"/>
      <c r="C330" s="248" t="s">
        <v>327</v>
      </c>
      <c r="D330" s="249"/>
      <c r="E330" s="249"/>
      <c r="F330" s="249"/>
      <c r="G330" s="249"/>
      <c r="H330" s="157"/>
      <c r="I330" s="157"/>
      <c r="J330" s="157"/>
      <c r="K330" s="157"/>
      <c r="L330" s="157"/>
      <c r="M330" s="157"/>
      <c r="N330" s="156"/>
      <c r="O330" s="156"/>
      <c r="P330" s="156"/>
      <c r="Q330" s="156"/>
      <c r="R330" s="157"/>
      <c r="S330" s="157"/>
      <c r="T330" s="157"/>
      <c r="U330" s="157"/>
      <c r="V330" s="157"/>
      <c r="W330" s="157"/>
      <c r="X330" s="157"/>
      <c r="Y330" s="157"/>
      <c r="Z330" s="147"/>
      <c r="AA330" s="147"/>
      <c r="AB330" s="147"/>
      <c r="AC330" s="147"/>
      <c r="AD330" s="147"/>
      <c r="AE330" s="147"/>
      <c r="AF330" s="147"/>
      <c r="AG330" s="147" t="s">
        <v>109</v>
      </c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</row>
    <row r="331" spans="1:60" outlineLevel="3" x14ac:dyDescent="0.2">
      <c r="A331" s="154"/>
      <c r="B331" s="155"/>
      <c r="C331" s="248" t="s">
        <v>328</v>
      </c>
      <c r="D331" s="249"/>
      <c r="E331" s="249"/>
      <c r="F331" s="249"/>
      <c r="G331" s="249"/>
      <c r="H331" s="157"/>
      <c r="I331" s="157"/>
      <c r="J331" s="157"/>
      <c r="K331" s="157"/>
      <c r="L331" s="157"/>
      <c r="M331" s="157"/>
      <c r="N331" s="156"/>
      <c r="O331" s="156"/>
      <c r="P331" s="156"/>
      <c r="Q331" s="156"/>
      <c r="R331" s="157"/>
      <c r="S331" s="157"/>
      <c r="T331" s="157"/>
      <c r="U331" s="157"/>
      <c r="V331" s="157"/>
      <c r="W331" s="157"/>
      <c r="X331" s="157"/>
      <c r="Y331" s="157"/>
      <c r="Z331" s="147"/>
      <c r="AA331" s="147"/>
      <c r="AB331" s="147"/>
      <c r="AC331" s="147"/>
      <c r="AD331" s="147"/>
      <c r="AE331" s="147"/>
      <c r="AF331" s="147"/>
      <c r="AG331" s="147" t="s">
        <v>109</v>
      </c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</row>
    <row r="332" spans="1:60" outlineLevel="3" x14ac:dyDescent="0.2">
      <c r="A332" s="154"/>
      <c r="B332" s="155"/>
      <c r="C332" s="248" t="s">
        <v>329</v>
      </c>
      <c r="D332" s="249"/>
      <c r="E332" s="249"/>
      <c r="F332" s="249"/>
      <c r="G332" s="249"/>
      <c r="H332" s="157"/>
      <c r="I332" s="157"/>
      <c r="J332" s="157"/>
      <c r="K332" s="157"/>
      <c r="L332" s="157"/>
      <c r="M332" s="157"/>
      <c r="N332" s="156"/>
      <c r="O332" s="156"/>
      <c r="P332" s="156"/>
      <c r="Q332" s="156"/>
      <c r="R332" s="157"/>
      <c r="S332" s="157"/>
      <c r="T332" s="157"/>
      <c r="U332" s="157"/>
      <c r="V332" s="157"/>
      <c r="W332" s="157"/>
      <c r="X332" s="157"/>
      <c r="Y332" s="157"/>
      <c r="Z332" s="147"/>
      <c r="AA332" s="147"/>
      <c r="AB332" s="147"/>
      <c r="AC332" s="147"/>
      <c r="AD332" s="147"/>
      <c r="AE332" s="147"/>
      <c r="AF332" s="147"/>
      <c r="AG332" s="147" t="s">
        <v>109</v>
      </c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</row>
    <row r="333" spans="1:60" outlineLevel="3" x14ac:dyDescent="0.2">
      <c r="A333" s="154"/>
      <c r="B333" s="155"/>
      <c r="C333" s="248" t="s">
        <v>330</v>
      </c>
      <c r="D333" s="249"/>
      <c r="E333" s="249"/>
      <c r="F333" s="249"/>
      <c r="G333" s="249"/>
      <c r="H333" s="157"/>
      <c r="I333" s="157"/>
      <c r="J333" s="157"/>
      <c r="K333" s="157"/>
      <c r="L333" s="157"/>
      <c r="M333" s="157"/>
      <c r="N333" s="156"/>
      <c r="O333" s="156"/>
      <c r="P333" s="156"/>
      <c r="Q333" s="156"/>
      <c r="R333" s="157"/>
      <c r="S333" s="157"/>
      <c r="T333" s="157"/>
      <c r="U333" s="157"/>
      <c r="V333" s="157"/>
      <c r="W333" s="157"/>
      <c r="X333" s="157"/>
      <c r="Y333" s="157"/>
      <c r="Z333" s="147"/>
      <c r="AA333" s="147"/>
      <c r="AB333" s="147"/>
      <c r="AC333" s="147"/>
      <c r="AD333" s="147"/>
      <c r="AE333" s="147"/>
      <c r="AF333" s="147"/>
      <c r="AG333" s="147" t="s">
        <v>109</v>
      </c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</row>
    <row r="334" spans="1:60" outlineLevel="3" x14ac:dyDescent="0.2">
      <c r="A334" s="154"/>
      <c r="B334" s="155"/>
      <c r="C334" s="248" t="s">
        <v>331</v>
      </c>
      <c r="D334" s="249"/>
      <c r="E334" s="249"/>
      <c r="F334" s="249"/>
      <c r="G334" s="249"/>
      <c r="H334" s="157"/>
      <c r="I334" s="157"/>
      <c r="J334" s="157"/>
      <c r="K334" s="157"/>
      <c r="L334" s="157"/>
      <c r="M334" s="157"/>
      <c r="N334" s="156"/>
      <c r="O334" s="156"/>
      <c r="P334" s="156"/>
      <c r="Q334" s="156"/>
      <c r="R334" s="157"/>
      <c r="S334" s="157"/>
      <c r="T334" s="157"/>
      <c r="U334" s="157"/>
      <c r="V334" s="157"/>
      <c r="W334" s="157"/>
      <c r="X334" s="157"/>
      <c r="Y334" s="157"/>
      <c r="Z334" s="147"/>
      <c r="AA334" s="147"/>
      <c r="AB334" s="147"/>
      <c r="AC334" s="147"/>
      <c r="AD334" s="147"/>
      <c r="AE334" s="147"/>
      <c r="AF334" s="147"/>
      <c r="AG334" s="147" t="s">
        <v>109</v>
      </c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</row>
    <row r="335" spans="1:60" outlineLevel="1" x14ac:dyDescent="0.2">
      <c r="A335" s="169">
        <v>41</v>
      </c>
      <c r="B335" s="170" t="s">
        <v>332</v>
      </c>
      <c r="C335" s="185" t="s">
        <v>325</v>
      </c>
      <c r="D335" s="171" t="s">
        <v>103</v>
      </c>
      <c r="E335" s="172">
        <v>4</v>
      </c>
      <c r="F335" s="173"/>
      <c r="G335" s="174">
        <f>ROUND(E335*F335,2)</f>
        <v>0</v>
      </c>
      <c r="H335" s="173"/>
      <c r="I335" s="174">
        <f>ROUND(E335*H335,2)</f>
        <v>0</v>
      </c>
      <c r="J335" s="173"/>
      <c r="K335" s="174">
        <f>ROUND(E335*J335,2)</f>
        <v>0</v>
      </c>
      <c r="L335" s="174">
        <v>21</v>
      </c>
      <c r="M335" s="174">
        <f>G335*(1+L335/100)</f>
        <v>0</v>
      </c>
      <c r="N335" s="172">
        <v>0</v>
      </c>
      <c r="O335" s="172">
        <f>ROUND(E335*N335,2)</f>
        <v>0</v>
      </c>
      <c r="P335" s="172">
        <v>0</v>
      </c>
      <c r="Q335" s="172">
        <f>ROUND(E335*P335,2)</f>
        <v>0</v>
      </c>
      <c r="R335" s="174"/>
      <c r="S335" s="174" t="s">
        <v>104</v>
      </c>
      <c r="T335" s="175" t="s">
        <v>105</v>
      </c>
      <c r="U335" s="157">
        <v>0</v>
      </c>
      <c r="V335" s="157">
        <f>ROUND(E335*U335,2)</f>
        <v>0</v>
      </c>
      <c r="W335" s="157"/>
      <c r="X335" s="157" t="s">
        <v>106</v>
      </c>
      <c r="Y335" s="157" t="s">
        <v>107</v>
      </c>
      <c r="Z335" s="147"/>
      <c r="AA335" s="147"/>
      <c r="AB335" s="147"/>
      <c r="AC335" s="147"/>
      <c r="AD335" s="147"/>
      <c r="AE335" s="147"/>
      <c r="AF335" s="147"/>
      <c r="AG335" s="147" t="s">
        <v>108</v>
      </c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</row>
    <row r="336" spans="1:60" outlineLevel="2" x14ac:dyDescent="0.2">
      <c r="A336" s="154"/>
      <c r="B336" s="155"/>
      <c r="C336" s="250" t="s">
        <v>326</v>
      </c>
      <c r="D336" s="251"/>
      <c r="E336" s="251"/>
      <c r="F336" s="251"/>
      <c r="G336" s="251"/>
      <c r="H336" s="157"/>
      <c r="I336" s="157"/>
      <c r="J336" s="157"/>
      <c r="K336" s="157"/>
      <c r="L336" s="157"/>
      <c r="M336" s="157"/>
      <c r="N336" s="156"/>
      <c r="O336" s="156"/>
      <c r="P336" s="156"/>
      <c r="Q336" s="156"/>
      <c r="R336" s="157"/>
      <c r="S336" s="157"/>
      <c r="T336" s="157"/>
      <c r="U336" s="157"/>
      <c r="V336" s="157"/>
      <c r="W336" s="157"/>
      <c r="X336" s="157"/>
      <c r="Y336" s="157"/>
      <c r="Z336" s="147"/>
      <c r="AA336" s="147"/>
      <c r="AB336" s="147"/>
      <c r="AC336" s="147"/>
      <c r="AD336" s="147"/>
      <c r="AE336" s="147"/>
      <c r="AF336" s="147"/>
      <c r="AG336" s="147" t="s">
        <v>109</v>
      </c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</row>
    <row r="337" spans="1:60" outlineLevel="3" x14ac:dyDescent="0.2">
      <c r="A337" s="154"/>
      <c r="B337" s="155"/>
      <c r="C337" s="248" t="s">
        <v>327</v>
      </c>
      <c r="D337" s="249"/>
      <c r="E337" s="249"/>
      <c r="F337" s="249"/>
      <c r="G337" s="249"/>
      <c r="H337" s="157"/>
      <c r="I337" s="157"/>
      <c r="J337" s="157"/>
      <c r="K337" s="157"/>
      <c r="L337" s="157"/>
      <c r="M337" s="157"/>
      <c r="N337" s="156"/>
      <c r="O337" s="156"/>
      <c r="P337" s="156"/>
      <c r="Q337" s="156"/>
      <c r="R337" s="157"/>
      <c r="S337" s="157"/>
      <c r="T337" s="157"/>
      <c r="U337" s="157"/>
      <c r="V337" s="157"/>
      <c r="W337" s="157"/>
      <c r="X337" s="157"/>
      <c r="Y337" s="157"/>
      <c r="Z337" s="147"/>
      <c r="AA337" s="147"/>
      <c r="AB337" s="147"/>
      <c r="AC337" s="147"/>
      <c r="AD337" s="147"/>
      <c r="AE337" s="147"/>
      <c r="AF337" s="147"/>
      <c r="AG337" s="147" t="s">
        <v>109</v>
      </c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</row>
    <row r="338" spans="1:60" outlineLevel="3" x14ac:dyDescent="0.2">
      <c r="A338" s="154"/>
      <c r="B338" s="155"/>
      <c r="C338" s="248" t="s">
        <v>333</v>
      </c>
      <c r="D338" s="249"/>
      <c r="E338" s="249"/>
      <c r="F338" s="249"/>
      <c r="G338" s="249"/>
      <c r="H338" s="157"/>
      <c r="I338" s="157"/>
      <c r="J338" s="157"/>
      <c r="K338" s="157"/>
      <c r="L338" s="157"/>
      <c r="M338" s="157"/>
      <c r="N338" s="156"/>
      <c r="O338" s="156"/>
      <c r="P338" s="156"/>
      <c r="Q338" s="156"/>
      <c r="R338" s="157"/>
      <c r="S338" s="157"/>
      <c r="T338" s="157"/>
      <c r="U338" s="157"/>
      <c r="V338" s="157"/>
      <c r="W338" s="157"/>
      <c r="X338" s="157"/>
      <c r="Y338" s="157"/>
      <c r="Z338" s="147"/>
      <c r="AA338" s="147"/>
      <c r="AB338" s="147"/>
      <c r="AC338" s="147"/>
      <c r="AD338" s="147"/>
      <c r="AE338" s="147"/>
      <c r="AF338" s="147"/>
      <c r="AG338" s="147" t="s">
        <v>109</v>
      </c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</row>
    <row r="339" spans="1:60" outlineLevel="3" x14ac:dyDescent="0.2">
      <c r="A339" s="154"/>
      <c r="B339" s="155"/>
      <c r="C339" s="248" t="s">
        <v>329</v>
      </c>
      <c r="D339" s="249"/>
      <c r="E339" s="249"/>
      <c r="F339" s="249"/>
      <c r="G339" s="249"/>
      <c r="H339" s="157"/>
      <c r="I339" s="157"/>
      <c r="J339" s="157"/>
      <c r="K339" s="157"/>
      <c r="L339" s="157"/>
      <c r="M339" s="157"/>
      <c r="N339" s="156"/>
      <c r="O339" s="156"/>
      <c r="P339" s="156"/>
      <c r="Q339" s="156"/>
      <c r="R339" s="157"/>
      <c r="S339" s="157"/>
      <c r="T339" s="157"/>
      <c r="U339" s="157"/>
      <c r="V339" s="157"/>
      <c r="W339" s="157"/>
      <c r="X339" s="157"/>
      <c r="Y339" s="157"/>
      <c r="Z339" s="147"/>
      <c r="AA339" s="147"/>
      <c r="AB339" s="147"/>
      <c r="AC339" s="147"/>
      <c r="AD339" s="147"/>
      <c r="AE339" s="147"/>
      <c r="AF339" s="147"/>
      <c r="AG339" s="147" t="s">
        <v>109</v>
      </c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</row>
    <row r="340" spans="1:60" outlineLevel="3" x14ac:dyDescent="0.2">
      <c r="A340" s="154"/>
      <c r="B340" s="155"/>
      <c r="C340" s="248" t="s">
        <v>330</v>
      </c>
      <c r="D340" s="249"/>
      <c r="E340" s="249"/>
      <c r="F340" s="249"/>
      <c r="G340" s="249"/>
      <c r="H340" s="157"/>
      <c r="I340" s="157"/>
      <c r="J340" s="157"/>
      <c r="K340" s="157"/>
      <c r="L340" s="157"/>
      <c r="M340" s="157"/>
      <c r="N340" s="156"/>
      <c r="O340" s="156"/>
      <c r="P340" s="156"/>
      <c r="Q340" s="156"/>
      <c r="R340" s="157"/>
      <c r="S340" s="157"/>
      <c r="T340" s="157"/>
      <c r="U340" s="157"/>
      <c r="V340" s="157"/>
      <c r="W340" s="157"/>
      <c r="X340" s="157"/>
      <c r="Y340" s="157"/>
      <c r="Z340" s="147"/>
      <c r="AA340" s="147"/>
      <c r="AB340" s="147"/>
      <c r="AC340" s="147"/>
      <c r="AD340" s="147"/>
      <c r="AE340" s="147"/>
      <c r="AF340" s="147"/>
      <c r="AG340" s="147" t="s">
        <v>109</v>
      </c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</row>
    <row r="341" spans="1:60" outlineLevel="3" x14ac:dyDescent="0.2">
      <c r="A341" s="154"/>
      <c r="B341" s="155"/>
      <c r="C341" s="248" t="s">
        <v>331</v>
      </c>
      <c r="D341" s="249"/>
      <c r="E341" s="249"/>
      <c r="F341" s="249"/>
      <c r="G341" s="249"/>
      <c r="H341" s="157"/>
      <c r="I341" s="157"/>
      <c r="J341" s="157"/>
      <c r="K341" s="157"/>
      <c r="L341" s="157"/>
      <c r="M341" s="157"/>
      <c r="N341" s="156"/>
      <c r="O341" s="156"/>
      <c r="P341" s="156"/>
      <c r="Q341" s="156"/>
      <c r="R341" s="157"/>
      <c r="S341" s="157"/>
      <c r="T341" s="157"/>
      <c r="U341" s="157"/>
      <c r="V341" s="157"/>
      <c r="W341" s="157"/>
      <c r="X341" s="157"/>
      <c r="Y341" s="157"/>
      <c r="Z341" s="147"/>
      <c r="AA341" s="147"/>
      <c r="AB341" s="147"/>
      <c r="AC341" s="147"/>
      <c r="AD341" s="147"/>
      <c r="AE341" s="147"/>
      <c r="AF341" s="147"/>
      <c r="AG341" s="147" t="s">
        <v>109</v>
      </c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</row>
    <row r="342" spans="1:60" outlineLevel="1" x14ac:dyDescent="0.2">
      <c r="A342" s="169">
        <v>42</v>
      </c>
      <c r="B342" s="170" t="s">
        <v>334</v>
      </c>
      <c r="C342" s="185" t="s">
        <v>335</v>
      </c>
      <c r="D342" s="171" t="s">
        <v>103</v>
      </c>
      <c r="E342" s="172">
        <v>2</v>
      </c>
      <c r="F342" s="173"/>
      <c r="G342" s="174">
        <f>ROUND(E342*F342,2)</f>
        <v>0</v>
      </c>
      <c r="H342" s="173"/>
      <c r="I342" s="174">
        <f>ROUND(E342*H342,2)</f>
        <v>0</v>
      </c>
      <c r="J342" s="173"/>
      <c r="K342" s="174">
        <f>ROUND(E342*J342,2)</f>
        <v>0</v>
      </c>
      <c r="L342" s="174">
        <v>21</v>
      </c>
      <c r="M342" s="174">
        <f>G342*(1+L342/100)</f>
        <v>0</v>
      </c>
      <c r="N342" s="172">
        <v>0</v>
      </c>
      <c r="O342" s="172">
        <f>ROUND(E342*N342,2)</f>
        <v>0</v>
      </c>
      <c r="P342" s="172">
        <v>0</v>
      </c>
      <c r="Q342" s="172">
        <f>ROUND(E342*P342,2)</f>
        <v>0</v>
      </c>
      <c r="R342" s="174"/>
      <c r="S342" s="174" t="s">
        <v>104</v>
      </c>
      <c r="T342" s="175" t="s">
        <v>105</v>
      </c>
      <c r="U342" s="157">
        <v>0</v>
      </c>
      <c r="V342" s="157">
        <f>ROUND(E342*U342,2)</f>
        <v>0</v>
      </c>
      <c r="W342" s="157"/>
      <c r="X342" s="157" t="s">
        <v>106</v>
      </c>
      <c r="Y342" s="157" t="s">
        <v>107</v>
      </c>
      <c r="Z342" s="147"/>
      <c r="AA342" s="147"/>
      <c r="AB342" s="147"/>
      <c r="AC342" s="147"/>
      <c r="AD342" s="147"/>
      <c r="AE342" s="147"/>
      <c r="AF342" s="147"/>
      <c r="AG342" s="147" t="s">
        <v>108</v>
      </c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</row>
    <row r="343" spans="1:60" outlineLevel="2" x14ac:dyDescent="0.2">
      <c r="A343" s="154"/>
      <c r="B343" s="155"/>
      <c r="C343" s="250" t="s">
        <v>274</v>
      </c>
      <c r="D343" s="251"/>
      <c r="E343" s="251"/>
      <c r="F343" s="251"/>
      <c r="G343" s="251"/>
      <c r="H343" s="157"/>
      <c r="I343" s="157"/>
      <c r="J343" s="157"/>
      <c r="K343" s="157"/>
      <c r="L343" s="157"/>
      <c r="M343" s="157"/>
      <c r="N343" s="156"/>
      <c r="O343" s="156"/>
      <c r="P343" s="156"/>
      <c r="Q343" s="156"/>
      <c r="R343" s="157"/>
      <c r="S343" s="157"/>
      <c r="T343" s="157"/>
      <c r="U343" s="157"/>
      <c r="V343" s="157"/>
      <c r="W343" s="157"/>
      <c r="X343" s="157"/>
      <c r="Y343" s="157"/>
      <c r="Z343" s="147"/>
      <c r="AA343" s="147"/>
      <c r="AB343" s="147"/>
      <c r="AC343" s="147"/>
      <c r="AD343" s="147"/>
      <c r="AE343" s="147"/>
      <c r="AF343" s="147"/>
      <c r="AG343" s="147" t="s">
        <v>109</v>
      </c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</row>
    <row r="344" spans="1:60" outlineLevel="3" x14ac:dyDescent="0.2">
      <c r="A344" s="154"/>
      <c r="B344" s="155"/>
      <c r="C344" s="248" t="s">
        <v>275</v>
      </c>
      <c r="D344" s="249"/>
      <c r="E344" s="249"/>
      <c r="F344" s="249"/>
      <c r="G344" s="249"/>
      <c r="H344" s="157"/>
      <c r="I344" s="157"/>
      <c r="J344" s="157"/>
      <c r="K344" s="157"/>
      <c r="L344" s="157"/>
      <c r="M344" s="157"/>
      <c r="N344" s="156"/>
      <c r="O344" s="156"/>
      <c r="P344" s="156"/>
      <c r="Q344" s="156"/>
      <c r="R344" s="157"/>
      <c r="S344" s="157"/>
      <c r="T344" s="157"/>
      <c r="U344" s="157"/>
      <c r="V344" s="157"/>
      <c r="W344" s="157"/>
      <c r="X344" s="157"/>
      <c r="Y344" s="157"/>
      <c r="Z344" s="147"/>
      <c r="AA344" s="147"/>
      <c r="AB344" s="147"/>
      <c r="AC344" s="147"/>
      <c r="AD344" s="147"/>
      <c r="AE344" s="147"/>
      <c r="AF344" s="147"/>
      <c r="AG344" s="147" t="s">
        <v>109</v>
      </c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</row>
    <row r="345" spans="1:60" outlineLevel="3" x14ac:dyDescent="0.2">
      <c r="A345" s="154"/>
      <c r="B345" s="155"/>
      <c r="C345" s="248" t="s">
        <v>276</v>
      </c>
      <c r="D345" s="249"/>
      <c r="E345" s="249"/>
      <c r="F345" s="249"/>
      <c r="G345" s="249"/>
      <c r="H345" s="157"/>
      <c r="I345" s="157"/>
      <c r="J345" s="157"/>
      <c r="K345" s="157"/>
      <c r="L345" s="157"/>
      <c r="M345" s="157"/>
      <c r="N345" s="156"/>
      <c r="O345" s="156"/>
      <c r="P345" s="156"/>
      <c r="Q345" s="156"/>
      <c r="R345" s="157"/>
      <c r="S345" s="157"/>
      <c r="T345" s="157"/>
      <c r="U345" s="157"/>
      <c r="V345" s="157"/>
      <c r="W345" s="157"/>
      <c r="X345" s="157"/>
      <c r="Y345" s="157"/>
      <c r="Z345" s="147"/>
      <c r="AA345" s="147"/>
      <c r="AB345" s="147"/>
      <c r="AC345" s="147"/>
      <c r="AD345" s="147"/>
      <c r="AE345" s="147"/>
      <c r="AF345" s="147"/>
      <c r="AG345" s="147" t="s">
        <v>109</v>
      </c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</row>
    <row r="346" spans="1:60" outlineLevel="3" x14ac:dyDescent="0.2">
      <c r="A346" s="154"/>
      <c r="B346" s="155"/>
      <c r="C346" s="248" t="s">
        <v>277</v>
      </c>
      <c r="D346" s="249"/>
      <c r="E346" s="249"/>
      <c r="F346" s="249"/>
      <c r="G346" s="249"/>
      <c r="H346" s="157"/>
      <c r="I346" s="157"/>
      <c r="J346" s="157"/>
      <c r="K346" s="157"/>
      <c r="L346" s="157"/>
      <c r="M346" s="157"/>
      <c r="N346" s="156"/>
      <c r="O346" s="156"/>
      <c r="P346" s="156"/>
      <c r="Q346" s="156"/>
      <c r="R346" s="157"/>
      <c r="S346" s="157"/>
      <c r="T346" s="157"/>
      <c r="U346" s="157"/>
      <c r="V346" s="157"/>
      <c r="W346" s="157"/>
      <c r="X346" s="157"/>
      <c r="Y346" s="157"/>
      <c r="Z346" s="147"/>
      <c r="AA346" s="147"/>
      <c r="AB346" s="147"/>
      <c r="AC346" s="147"/>
      <c r="AD346" s="147"/>
      <c r="AE346" s="147"/>
      <c r="AF346" s="147"/>
      <c r="AG346" s="147" t="s">
        <v>109</v>
      </c>
      <c r="AH346" s="147"/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</row>
    <row r="347" spans="1:60" outlineLevel="3" x14ac:dyDescent="0.2">
      <c r="A347" s="154"/>
      <c r="B347" s="155"/>
      <c r="C347" s="248" t="s">
        <v>336</v>
      </c>
      <c r="D347" s="249"/>
      <c r="E347" s="249"/>
      <c r="F347" s="249"/>
      <c r="G347" s="249"/>
      <c r="H347" s="157"/>
      <c r="I347" s="157"/>
      <c r="J347" s="157"/>
      <c r="K347" s="157"/>
      <c r="L347" s="157"/>
      <c r="M347" s="157"/>
      <c r="N347" s="156"/>
      <c r="O347" s="156"/>
      <c r="P347" s="156"/>
      <c r="Q347" s="156"/>
      <c r="R347" s="157"/>
      <c r="S347" s="157"/>
      <c r="T347" s="157"/>
      <c r="U347" s="157"/>
      <c r="V347" s="157"/>
      <c r="W347" s="157"/>
      <c r="X347" s="157"/>
      <c r="Y347" s="157"/>
      <c r="Z347" s="147"/>
      <c r="AA347" s="147"/>
      <c r="AB347" s="147"/>
      <c r="AC347" s="147"/>
      <c r="AD347" s="147"/>
      <c r="AE347" s="147"/>
      <c r="AF347" s="147"/>
      <c r="AG347" s="147" t="s">
        <v>109</v>
      </c>
      <c r="AH347" s="147"/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</row>
    <row r="348" spans="1:60" outlineLevel="3" x14ac:dyDescent="0.2">
      <c r="A348" s="154"/>
      <c r="B348" s="155"/>
      <c r="C348" s="248" t="s">
        <v>337</v>
      </c>
      <c r="D348" s="249"/>
      <c r="E348" s="249"/>
      <c r="F348" s="249"/>
      <c r="G348" s="249"/>
      <c r="H348" s="157"/>
      <c r="I348" s="157"/>
      <c r="J348" s="157"/>
      <c r="K348" s="157"/>
      <c r="L348" s="157"/>
      <c r="M348" s="157"/>
      <c r="N348" s="156"/>
      <c r="O348" s="156"/>
      <c r="P348" s="156"/>
      <c r="Q348" s="156"/>
      <c r="R348" s="157"/>
      <c r="S348" s="157"/>
      <c r="T348" s="157"/>
      <c r="U348" s="157"/>
      <c r="V348" s="157"/>
      <c r="W348" s="157"/>
      <c r="X348" s="157"/>
      <c r="Y348" s="157"/>
      <c r="Z348" s="147"/>
      <c r="AA348" s="147"/>
      <c r="AB348" s="147"/>
      <c r="AC348" s="147"/>
      <c r="AD348" s="147"/>
      <c r="AE348" s="147"/>
      <c r="AF348" s="147"/>
      <c r="AG348" s="147" t="s">
        <v>109</v>
      </c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</row>
    <row r="349" spans="1:60" outlineLevel="1" x14ac:dyDescent="0.2">
      <c r="A349" s="169">
        <v>43</v>
      </c>
      <c r="B349" s="170" t="s">
        <v>338</v>
      </c>
      <c r="C349" s="185" t="s">
        <v>339</v>
      </c>
      <c r="D349" s="171" t="s">
        <v>103</v>
      </c>
      <c r="E349" s="172">
        <v>3</v>
      </c>
      <c r="F349" s="173"/>
      <c r="G349" s="174">
        <f>ROUND(E349*F349,2)</f>
        <v>0</v>
      </c>
      <c r="H349" s="173"/>
      <c r="I349" s="174">
        <f>ROUND(E349*H349,2)</f>
        <v>0</v>
      </c>
      <c r="J349" s="173"/>
      <c r="K349" s="174">
        <f>ROUND(E349*J349,2)</f>
        <v>0</v>
      </c>
      <c r="L349" s="174">
        <v>21</v>
      </c>
      <c r="M349" s="174">
        <f>G349*(1+L349/100)</f>
        <v>0</v>
      </c>
      <c r="N349" s="172">
        <v>0</v>
      </c>
      <c r="O349" s="172">
        <f>ROUND(E349*N349,2)</f>
        <v>0</v>
      </c>
      <c r="P349" s="172">
        <v>0</v>
      </c>
      <c r="Q349" s="172">
        <f>ROUND(E349*P349,2)</f>
        <v>0</v>
      </c>
      <c r="R349" s="174"/>
      <c r="S349" s="174" t="s">
        <v>104</v>
      </c>
      <c r="T349" s="175" t="s">
        <v>105</v>
      </c>
      <c r="U349" s="157">
        <v>0</v>
      </c>
      <c r="V349" s="157">
        <f>ROUND(E349*U349,2)</f>
        <v>0</v>
      </c>
      <c r="W349" s="157"/>
      <c r="X349" s="157" t="s">
        <v>106</v>
      </c>
      <c r="Y349" s="157" t="s">
        <v>107</v>
      </c>
      <c r="Z349" s="147"/>
      <c r="AA349" s="147"/>
      <c r="AB349" s="147"/>
      <c r="AC349" s="147"/>
      <c r="AD349" s="147"/>
      <c r="AE349" s="147"/>
      <c r="AF349" s="147"/>
      <c r="AG349" s="147" t="s">
        <v>108</v>
      </c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</row>
    <row r="350" spans="1:60" outlineLevel="2" x14ac:dyDescent="0.2">
      <c r="A350" s="154"/>
      <c r="B350" s="155"/>
      <c r="C350" s="250" t="s">
        <v>340</v>
      </c>
      <c r="D350" s="251"/>
      <c r="E350" s="251"/>
      <c r="F350" s="251"/>
      <c r="G350" s="251"/>
      <c r="H350" s="157"/>
      <c r="I350" s="157"/>
      <c r="J350" s="157"/>
      <c r="K350" s="157"/>
      <c r="L350" s="157"/>
      <c r="M350" s="157"/>
      <c r="N350" s="156"/>
      <c r="O350" s="156"/>
      <c r="P350" s="156"/>
      <c r="Q350" s="156"/>
      <c r="R350" s="157"/>
      <c r="S350" s="157"/>
      <c r="T350" s="157"/>
      <c r="U350" s="157"/>
      <c r="V350" s="157"/>
      <c r="W350" s="157"/>
      <c r="X350" s="157"/>
      <c r="Y350" s="157"/>
      <c r="Z350" s="147"/>
      <c r="AA350" s="147"/>
      <c r="AB350" s="147"/>
      <c r="AC350" s="147"/>
      <c r="AD350" s="147"/>
      <c r="AE350" s="147"/>
      <c r="AF350" s="147"/>
      <c r="AG350" s="147" t="s">
        <v>109</v>
      </c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</row>
    <row r="351" spans="1:60" outlineLevel="3" x14ac:dyDescent="0.2">
      <c r="A351" s="154"/>
      <c r="B351" s="155"/>
      <c r="C351" s="248" t="s">
        <v>341</v>
      </c>
      <c r="D351" s="249"/>
      <c r="E351" s="249"/>
      <c r="F351" s="249"/>
      <c r="G351" s="249"/>
      <c r="H351" s="157"/>
      <c r="I351" s="157"/>
      <c r="J351" s="157"/>
      <c r="K351" s="157"/>
      <c r="L351" s="157"/>
      <c r="M351" s="157"/>
      <c r="N351" s="156"/>
      <c r="O351" s="156"/>
      <c r="P351" s="156"/>
      <c r="Q351" s="156"/>
      <c r="R351" s="157"/>
      <c r="S351" s="157"/>
      <c r="T351" s="157"/>
      <c r="U351" s="157"/>
      <c r="V351" s="157"/>
      <c r="W351" s="157"/>
      <c r="X351" s="157"/>
      <c r="Y351" s="157"/>
      <c r="Z351" s="147"/>
      <c r="AA351" s="147"/>
      <c r="AB351" s="147"/>
      <c r="AC351" s="147"/>
      <c r="AD351" s="147"/>
      <c r="AE351" s="147"/>
      <c r="AF351" s="147"/>
      <c r="AG351" s="147" t="s">
        <v>109</v>
      </c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</row>
    <row r="352" spans="1:60" outlineLevel="3" x14ac:dyDescent="0.2">
      <c r="A352" s="154"/>
      <c r="B352" s="155"/>
      <c r="C352" s="248" t="s">
        <v>342</v>
      </c>
      <c r="D352" s="249"/>
      <c r="E352" s="249"/>
      <c r="F352" s="249"/>
      <c r="G352" s="249"/>
      <c r="H352" s="157"/>
      <c r="I352" s="157"/>
      <c r="J352" s="157"/>
      <c r="K352" s="157"/>
      <c r="L352" s="157"/>
      <c r="M352" s="157"/>
      <c r="N352" s="156"/>
      <c r="O352" s="156"/>
      <c r="P352" s="156"/>
      <c r="Q352" s="156"/>
      <c r="R352" s="157"/>
      <c r="S352" s="157"/>
      <c r="T352" s="157"/>
      <c r="U352" s="157"/>
      <c r="V352" s="157"/>
      <c r="W352" s="157"/>
      <c r="X352" s="157"/>
      <c r="Y352" s="157"/>
      <c r="Z352" s="147"/>
      <c r="AA352" s="147"/>
      <c r="AB352" s="147"/>
      <c r="AC352" s="147"/>
      <c r="AD352" s="147"/>
      <c r="AE352" s="147"/>
      <c r="AF352" s="147"/>
      <c r="AG352" s="147" t="s">
        <v>109</v>
      </c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</row>
    <row r="353" spans="1:60" outlineLevel="3" x14ac:dyDescent="0.2">
      <c r="A353" s="154"/>
      <c r="B353" s="155"/>
      <c r="C353" s="248" t="s">
        <v>343</v>
      </c>
      <c r="D353" s="249"/>
      <c r="E353" s="249"/>
      <c r="F353" s="249"/>
      <c r="G353" s="249"/>
      <c r="H353" s="157"/>
      <c r="I353" s="157"/>
      <c r="J353" s="157"/>
      <c r="K353" s="157"/>
      <c r="L353" s="157"/>
      <c r="M353" s="157"/>
      <c r="N353" s="156"/>
      <c r="O353" s="156"/>
      <c r="P353" s="156"/>
      <c r="Q353" s="156"/>
      <c r="R353" s="157"/>
      <c r="S353" s="157"/>
      <c r="T353" s="157"/>
      <c r="U353" s="157"/>
      <c r="V353" s="157"/>
      <c r="W353" s="157"/>
      <c r="X353" s="157"/>
      <c r="Y353" s="157"/>
      <c r="Z353" s="147"/>
      <c r="AA353" s="147"/>
      <c r="AB353" s="147"/>
      <c r="AC353" s="147"/>
      <c r="AD353" s="147"/>
      <c r="AE353" s="147"/>
      <c r="AF353" s="147"/>
      <c r="AG353" s="147" t="s">
        <v>109</v>
      </c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</row>
    <row r="354" spans="1:60" outlineLevel="3" x14ac:dyDescent="0.2">
      <c r="A354" s="154"/>
      <c r="B354" s="155"/>
      <c r="C354" s="248" t="s">
        <v>344</v>
      </c>
      <c r="D354" s="249"/>
      <c r="E354" s="249"/>
      <c r="F354" s="249"/>
      <c r="G354" s="249"/>
      <c r="H354" s="157"/>
      <c r="I354" s="157"/>
      <c r="J354" s="157"/>
      <c r="K354" s="157"/>
      <c r="L354" s="157"/>
      <c r="M354" s="157"/>
      <c r="N354" s="156"/>
      <c r="O354" s="156"/>
      <c r="P354" s="156"/>
      <c r="Q354" s="156"/>
      <c r="R354" s="157"/>
      <c r="S354" s="157"/>
      <c r="T354" s="157"/>
      <c r="U354" s="157"/>
      <c r="V354" s="157"/>
      <c r="W354" s="157"/>
      <c r="X354" s="157"/>
      <c r="Y354" s="157"/>
      <c r="Z354" s="147"/>
      <c r="AA354" s="147"/>
      <c r="AB354" s="147"/>
      <c r="AC354" s="147"/>
      <c r="AD354" s="147"/>
      <c r="AE354" s="147"/>
      <c r="AF354" s="147"/>
      <c r="AG354" s="147" t="s">
        <v>109</v>
      </c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</row>
    <row r="355" spans="1:60" x14ac:dyDescent="0.2">
      <c r="A355" s="162" t="s">
        <v>99</v>
      </c>
      <c r="B355" s="163" t="s">
        <v>68</v>
      </c>
      <c r="C355" s="184" t="s">
        <v>69</v>
      </c>
      <c r="D355" s="164"/>
      <c r="E355" s="165"/>
      <c r="F355" s="166"/>
      <c r="G355" s="166">
        <f>SUMIF(AG356:AG441,"&lt;&gt;NOR",G356:G441)</f>
        <v>0</v>
      </c>
      <c r="H355" s="166"/>
      <c r="I355" s="166">
        <f>SUM(I356:I441)</f>
        <v>0</v>
      </c>
      <c r="J355" s="166"/>
      <c r="K355" s="166">
        <f>SUM(K356:K441)</f>
        <v>0</v>
      </c>
      <c r="L355" s="166"/>
      <c r="M355" s="166">
        <f>SUM(M356:M441)</f>
        <v>0</v>
      </c>
      <c r="N355" s="165"/>
      <c r="O355" s="165">
        <f>SUM(O356:O441)</f>
        <v>0</v>
      </c>
      <c r="P355" s="165"/>
      <c r="Q355" s="165">
        <f>SUM(Q356:Q441)</f>
        <v>0</v>
      </c>
      <c r="R355" s="166"/>
      <c r="S355" s="166"/>
      <c r="T355" s="167"/>
      <c r="U355" s="161"/>
      <c r="V355" s="161">
        <f>SUM(V356:V441)</f>
        <v>0</v>
      </c>
      <c r="W355" s="161"/>
      <c r="X355" s="161"/>
      <c r="Y355" s="161"/>
      <c r="AG355" t="s">
        <v>100</v>
      </c>
    </row>
    <row r="356" spans="1:60" outlineLevel="1" x14ac:dyDescent="0.2">
      <c r="A356" s="169">
        <v>44</v>
      </c>
      <c r="B356" s="170" t="s">
        <v>345</v>
      </c>
      <c r="C356" s="185" t="s">
        <v>346</v>
      </c>
      <c r="D356" s="171" t="s">
        <v>103</v>
      </c>
      <c r="E356" s="172">
        <v>1</v>
      </c>
      <c r="F356" s="173"/>
      <c r="G356" s="174">
        <f>ROUND(E356*F356,2)</f>
        <v>0</v>
      </c>
      <c r="H356" s="173"/>
      <c r="I356" s="174">
        <f>ROUND(E356*H356,2)</f>
        <v>0</v>
      </c>
      <c r="J356" s="173"/>
      <c r="K356" s="174">
        <f>ROUND(E356*J356,2)</f>
        <v>0</v>
      </c>
      <c r="L356" s="174">
        <v>21</v>
      </c>
      <c r="M356" s="174">
        <f>G356*(1+L356/100)</f>
        <v>0</v>
      </c>
      <c r="N356" s="172">
        <v>0</v>
      </c>
      <c r="O356" s="172">
        <f>ROUND(E356*N356,2)</f>
        <v>0</v>
      </c>
      <c r="P356" s="172">
        <v>0</v>
      </c>
      <c r="Q356" s="172">
        <f>ROUND(E356*P356,2)</f>
        <v>0</v>
      </c>
      <c r="R356" s="174"/>
      <c r="S356" s="174" t="s">
        <v>104</v>
      </c>
      <c r="T356" s="175" t="s">
        <v>105</v>
      </c>
      <c r="U356" s="157">
        <v>0</v>
      </c>
      <c r="V356" s="157">
        <f>ROUND(E356*U356,2)</f>
        <v>0</v>
      </c>
      <c r="W356" s="157"/>
      <c r="X356" s="157" t="s">
        <v>106</v>
      </c>
      <c r="Y356" s="157" t="s">
        <v>107</v>
      </c>
      <c r="Z356" s="147"/>
      <c r="AA356" s="147"/>
      <c r="AB356" s="147"/>
      <c r="AC356" s="147"/>
      <c r="AD356" s="147"/>
      <c r="AE356" s="147"/>
      <c r="AF356" s="147"/>
      <c r="AG356" s="147" t="s">
        <v>108</v>
      </c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</row>
    <row r="357" spans="1:60" outlineLevel="2" x14ac:dyDescent="0.2">
      <c r="A357" s="154"/>
      <c r="B357" s="155"/>
      <c r="C357" s="250" t="s">
        <v>347</v>
      </c>
      <c r="D357" s="251"/>
      <c r="E357" s="251"/>
      <c r="F357" s="251"/>
      <c r="G357" s="251"/>
      <c r="H357" s="157"/>
      <c r="I357" s="157"/>
      <c r="J357" s="157"/>
      <c r="K357" s="157"/>
      <c r="L357" s="157"/>
      <c r="M357" s="157"/>
      <c r="N357" s="156"/>
      <c r="O357" s="156"/>
      <c r="P357" s="156"/>
      <c r="Q357" s="156"/>
      <c r="R357" s="157"/>
      <c r="S357" s="157"/>
      <c r="T357" s="157"/>
      <c r="U357" s="157"/>
      <c r="V357" s="157"/>
      <c r="W357" s="157"/>
      <c r="X357" s="157"/>
      <c r="Y357" s="157"/>
      <c r="Z357" s="147"/>
      <c r="AA357" s="147"/>
      <c r="AB357" s="147"/>
      <c r="AC357" s="147"/>
      <c r="AD357" s="147"/>
      <c r="AE357" s="147"/>
      <c r="AF357" s="147"/>
      <c r="AG357" s="147" t="s">
        <v>109</v>
      </c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</row>
    <row r="358" spans="1:60" outlineLevel="3" x14ac:dyDescent="0.2">
      <c r="A358" s="154"/>
      <c r="B358" s="155"/>
      <c r="C358" s="248" t="s">
        <v>348</v>
      </c>
      <c r="D358" s="249"/>
      <c r="E358" s="249"/>
      <c r="F358" s="249"/>
      <c r="G358" s="249"/>
      <c r="H358" s="157"/>
      <c r="I358" s="157"/>
      <c r="J358" s="157"/>
      <c r="K358" s="157"/>
      <c r="L358" s="157"/>
      <c r="M358" s="157"/>
      <c r="N358" s="156"/>
      <c r="O358" s="156"/>
      <c r="P358" s="156"/>
      <c r="Q358" s="156"/>
      <c r="R358" s="157"/>
      <c r="S358" s="157"/>
      <c r="T358" s="157"/>
      <c r="U358" s="157"/>
      <c r="V358" s="157"/>
      <c r="W358" s="157"/>
      <c r="X358" s="157"/>
      <c r="Y358" s="157"/>
      <c r="Z358" s="147"/>
      <c r="AA358" s="147"/>
      <c r="AB358" s="147"/>
      <c r="AC358" s="147"/>
      <c r="AD358" s="147"/>
      <c r="AE358" s="147"/>
      <c r="AF358" s="147"/>
      <c r="AG358" s="147" t="s">
        <v>109</v>
      </c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</row>
    <row r="359" spans="1:60" outlineLevel="3" x14ac:dyDescent="0.2">
      <c r="A359" s="154"/>
      <c r="B359" s="155"/>
      <c r="C359" s="248" t="s">
        <v>349</v>
      </c>
      <c r="D359" s="249"/>
      <c r="E359" s="249"/>
      <c r="F359" s="249"/>
      <c r="G359" s="249"/>
      <c r="H359" s="157"/>
      <c r="I359" s="157"/>
      <c r="J359" s="157"/>
      <c r="K359" s="157"/>
      <c r="L359" s="157"/>
      <c r="M359" s="157"/>
      <c r="N359" s="156"/>
      <c r="O359" s="156"/>
      <c r="P359" s="156"/>
      <c r="Q359" s="156"/>
      <c r="R359" s="157"/>
      <c r="S359" s="157"/>
      <c r="T359" s="157"/>
      <c r="U359" s="157"/>
      <c r="V359" s="157"/>
      <c r="W359" s="157"/>
      <c r="X359" s="157"/>
      <c r="Y359" s="157"/>
      <c r="Z359" s="147"/>
      <c r="AA359" s="147"/>
      <c r="AB359" s="147"/>
      <c r="AC359" s="147"/>
      <c r="AD359" s="147"/>
      <c r="AE359" s="147"/>
      <c r="AF359" s="147"/>
      <c r="AG359" s="147" t="s">
        <v>109</v>
      </c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</row>
    <row r="360" spans="1:60" outlineLevel="3" x14ac:dyDescent="0.2">
      <c r="A360" s="154"/>
      <c r="B360" s="155"/>
      <c r="C360" s="248" t="s">
        <v>350</v>
      </c>
      <c r="D360" s="249"/>
      <c r="E360" s="249"/>
      <c r="F360" s="249"/>
      <c r="G360" s="249"/>
      <c r="H360" s="157"/>
      <c r="I360" s="157"/>
      <c r="J360" s="157"/>
      <c r="K360" s="157"/>
      <c r="L360" s="157"/>
      <c r="M360" s="157"/>
      <c r="N360" s="156"/>
      <c r="O360" s="156"/>
      <c r="P360" s="156"/>
      <c r="Q360" s="156"/>
      <c r="R360" s="157"/>
      <c r="S360" s="157"/>
      <c r="T360" s="157"/>
      <c r="U360" s="157"/>
      <c r="V360" s="157"/>
      <c r="W360" s="157"/>
      <c r="X360" s="157"/>
      <c r="Y360" s="157"/>
      <c r="Z360" s="147"/>
      <c r="AA360" s="147"/>
      <c r="AB360" s="147"/>
      <c r="AC360" s="147"/>
      <c r="AD360" s="147"/>
      <c r="AE360" s="147"/>
      <c r="AF360" s="147"/>
      <c r="AG360" s="147" t="s">
        <v>109</v>
      </c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</row>
    <row r="361" spans="1:60" outlineLevel="1" x14ac:dyDescent="0.2">
      <c r="A361" s="169">
        <v>45</v>
      </c>
      <c r="B361" s="170" t="s">
        <v>351</v>
      </c>
      <c r="C361" s="185" t="s">
        <v>352</v>
      </c>
      <c r="D361" s="171" t="s">
        <v>103</v>
      </c>
      <c r="E361" s="172">
        <v>1</v>
      </c>
      <c r="F361" s="173"/>
      <c r="G361" s="174">
        <f>ROUND(E361*F361,2)</f>
        <v>0</v>
      </c>
      <c r="H361" s="173"/>
      <c r="I361" s="174">
        <f>ROUND(E361*H361,2)</f>
        <v>0</v>
      </c>
      <c r="J361" s="173"/>
      <c r="K361" s="174">
        <f>ROUND(E361*J361,2)</f>
        <v>0</v>
      </c>
      <c r="L361" s="174">
        <v>21</v>
      </c>
      <c r="M361" s="174">
        <f>G361*(1+L361/100)</f>
        <v>0</v>
      </c>
      <c r="N361" s="172">
        <v>0</v>
      </c>
      <c r="O361" s="172">
        <f>ROUND(E361*N361,2)</f>
        <v>0</v>
      </c>
      <c r="P361" s="172">
        <v>0</v>
      </c>
      <c r="Q361" s="172">
        <f>ROUND(E361*P361,2)</f>
        <v>0</v>
      </c>
      <c r="R361" s="174"/>
      <c r="S361" s="174" t="s">
        <v>104</v>
      </c>
      <c r="T361" s="175" t="s">
        <v>105</v>
      </c>
      <c r="U361" s="157">
        <v>0</v>
      </c>
      <c r="V361" s="157">
        <f>ROUND(E361*U361,2)</f>
        <v>0</v>
      </c>
      <c r="W361" s="157"/>
      <c r="X361" s="157" t="s">
        <v>106</v>
      </c>
      <c r="Y361" s="157" t="s">
        <v>107</v>
      </c>
      <c r="Z361" s="147"/>
      <c r="AA361" s="147"/>
      <c r="AB361" s="147"/>
      <c r="AC361" s="147"/>
      <c r="AD361" s="147"/>
      <c r="AE361" s="147"/>
      <c r="AF361" s="147"/>
      <c r="AG361" s="147" t="s">
        <v>108</v>
      </c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147"/>
      <c r="BC361" s="147"/>
      <c r="BD361" s="147"/>
      <c r="BE361" s="147"/>
      <c r="BF361" s="147"/>
      <c r="BG361" s="147"/>
      <c r="BH361" s="147"/>
    </row>
    <row r="362" spans="1:60" outlineLevel="2" x14ac:dyDescent="0.2">
      <c r="A362" s="154"/>
      <c r="B362" s="155"/>
      <c r="C362" s="250" t="s">
        <v>353</v>
      </c>
      <c r="D362" s="251"/>
      <c r="E362" s="251"/>
      <c r="F362" s="251"/>
      <c r="G362" s="251"/>
      <c r="H362" s="157"/>
      <c r="I362" s="157"/>
      <c r="J362" s="157"/>
      <c r="K362" s="157"/>
      <c r="L362" s="157"/>
      <c r="M362" s="157"/>
      <c r="N362" s="156"/>
      <c r="O362" s="156"/>
      <c r="P362" s="156"/>
      <c r="Q362" s="156"/>
      <c r="R362" s="157"/>
      <c r="S362" s="157"/>
      <c r="T362" s="157"/>
      <c r="U362" s="157"/>
      <c r="V362" s="157"/>
      <c r="W362" s="157"/>
      <c r="X362" s="157"/>
      <c r="Y362" s="157"/>
      <c r="Z362" s="147"/>
      <c r="AA362" s="147"/>
      <c r="AB362" s="147"/>
      <c r="AC362" s="147"/>
      <c r="AD362" s="147"/>
      <c r="AE362" s="147"/>
      <c r="AF362" s="147"/>
      <c r="AG362" s="147" t="s">
        <v>109</v>
      </c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</row>
    <row r="363" spans="1:60" outlineLevel="3" x14ac:dyDescent="0.2">
      <c r="A363" s="154"/>
      <c r="B363" s="155"/>
      <c r="C363" s="248" t="s">
        <v>354</v>
      </c>
      <c r="D363" s="249"/>
      <c r="E363" s="249"/>
      <c r="F363" s="249"/>
      <c r="G363" s="249"/>
      <c r="H363" s="157"/>
      <c r="I363" s="157"/>
      <c r="J363" s="157"/>
      <c r="K363" s="157"/>
      <c r="L363" s="157"/>
      <c r="M363" s="157"/>
      <c r="N363" s="156"/>
      <c r="O363" s="156"/>
      <c r="P363" s="156"/>
      <c r="Q363" s="156"/>
      <c r="R363" s="157"/>
      <c r="S363" s="157"/>
      <c r="T363" s="157"/>
      <c r="U363" s="157"/>
      <c r="V363" s="157"/>
      <c r="W363" s="157"/>
      <c r="X363" s="157"/>
      <c r="Y363" s="157"/>
      <c r="Z363" s="147"/>
      <c r="AA363" s="147"/>
      <c r="AB363" s="147"/>
      <c r="AC363" s="147"/>
      <c r="AD363" s="147"/>
      <c r="AE363" s="147"/>
      <c r="AF363" s="147"/>
      <c r="AG363" s="147" t="s">
        <v>109</v>
      </c>
      <c r="AH363" s="147"/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</row>
    <row r="364" spans="1:60" outlineLevel="3" x14ac:dyDescent="0.2">
      <c r="A364" s="154"/>
      <c r="B364" s="155"/>
      <c r="C364" s="248" t="s">
        <v>355</v>
      </c>
      <c r="D364" s="249"/>
      <c r="E364" s="249"/>
      <c r="F364" s="249"/>
      <c r="G364" s="249"/>
      <c r="H364" s="157"/>
      <c r="I364" s="157"/>
      <c r="J364" s="157"/>
      <c r="K364" s="157"/>
      <c r="L364" s="157"/>
      <c r="M364" s="157"/>
      <c r="N364" s="156"/>
      <c r="O364" s="156"/>
      <c r="P364" s="156"/>
      <c r="Q364" s="156"/>
      <c r="R364" s="157"/>
      <c r="S364" s="157"/>
      <c r="T364" s="157"/>
      <c r="U364" s="157"/>
      <c r="V364" s="157"/>
      <c r="W364" s="157"/>
      <c r="X364" s="157"/>
      <c r="Y364" s="157"/>
      <c r="Z364" s="147"/>
      <c r="AA364" s="147"/>
      <c r="AB364" s="147"/>
      <c r="AC364" s="147"/>
      <c r="AD364" s="147"/>
      <c r="AE364" s="147"/>
      <c r="AF364" s="147"/>
      <c r="AG364" s="147" t="s">
        <v>109</v>
      </c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</row>
    <row r="365" spans="1:60" outlineLevel="1" x14ac:dyDescent="0.2">
      <c r="A365" s="169">
        <v>46</v>
      </c>
      <c r="B365" s="170" t="s">
        <v>356</v>
      </c>
      <c r="C365" s="185" t="s">
        <v>357</v>
      </c>
      <c r="D365" s="171" t="s">
        <v>103</v>
      </c>
      <c r="E365" s="172">
        <v>1</v>
      </c>
      <c r="F365" s="173"/>
      <c r="G365" s="174">
        <f>ROUND(E365*F365,2)</f>
        <v>0</v>
      </c>
      <c r="H365" s="173"/>
      <c r="I365" s="174">
        <f>ROUND(E365*H365,2)</f>
        <v>0</v>
      </c>
      <c r="J365" s="173"/>
      <c r="K365" s="174">
        <f>ROUND(E365*J365,2)</f>
        <v>0</v>
      </c>
      <c r="L365" s="174">
        <v>21</v>
      </c>
      <c r="M365" s="174">
        <f>G365*(1+L365/100)</f>
        <v>0</v>
      </c>
      <c r="N365" s="172">
        <v>0</v>
      </c>
      <c r="O365" s="172">
        <f>ROUND(E365*N365,2)</f>
        <v>0</v>
      </c>
      <c r="P365" s="172">
        <v>0</v>
      </c>
      <c r="Q365" s="172">
        <f>ROUND(E365*P365,2)</f>
        <v>0</v>
      </c>
      <c r="R365" s="174"/>
      <c r="S365" s="174" t="s">
        <v>104</v>
      </c>
      <c r="T365" s="175" t="s">
        <v>105</v>
      </c>
      <c r="U365" s="157">
        <v>0</v>
      </c>
      <c r="V365" s="157">
        <f>ROUND(E365*U365,2)</f>
        <v>0</v>
      </c>
      <c r="W365" s="157"/>
      <c r="X365" s="157" t="s">
        <v>106</v>
      </c>
      <c r="Y365" s="157" t="s">
        <v>107</v>
      </c>
      <c r="Z365" s="147"/>
      <c r="AA365" s="147"/>
      <c r="AB365" s="147"/>
      <c r="AC365" s="147"/>
      <c r="AD365" s="147"/>
      <c r="AE365" s="147"/>
      <c r="AF365" s="147"/>
      <c r="AG365" s="147" t="s">
        <v>108</v>
      </c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</row>
    <row r="366" spans="1:60" outlineLevel="2" x14ac:dyDescent="0.2">
      <c r="A366" s="154"/>
      <c r="B366" s="155"/>
      <c r="C366" s="250" t="s">
        <v>358</v>
      </c>
      <c r="D366" s="251"/>
      <c r="E366" s="251"/>
      <c r="F366" s="251"/>
      <c r="G366" s="251"/>
      <c r="H366" s="157"/>
      <c r="I366" s="157"/>
      <c r="J366" s="157"/>
      <c r="K366" s="157"/>
      <c r="L366" s="157"/>
      <c r="M366" s="157"/>
      <c r="N366" s="156"/>
      <c r="O366" s="156"/>
      <c r="P366" s="156"/>
      <c r="Q366" s="156"/>
      <c r="R366" s="157"/>
      <c r="S366" s="157"/>
      <c r="T366" s="157"/>
      <c r="U366" s="157"/>
      <c r="V366" s="157"/>
      <c r="W366" s="157"/>
      <c r="X366" s="157"/>
      <c r="Y366" s="157"/>
      <c r="Z366" s="147"/>
      <c r="AA366" s="147"/>
      <c r="AB366" s="147"/>
      <c r="AC366" s="147"/>
      <c r="AD366" s="147"/>
      <c r="AE366" s="147"/>
      <c r="AF366" s="147"/>
      <c r="AG366" s="147" t="s">
        <v>109</v>
      </c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</row>
    <row r="367" spans="1:60" outlineLevel="3" x14ac:dyDescent="0.2">
      <c r="A367" s="154"/>
      <c r="B367" s="155"/>
      <c r="C367" s="248" t="s">
        <v>359</v>
      </c>
      <c r="D367" s="249"/>
      <c r="E367" s="249"/>
      <c r="F367" s="249"/>
      <c r="G367" s="249"/>
      <c r="H367" s="157"/>
      <c r="I367" s="157"/>
      <c r="J367" s="157"/>
      <c r="K367" s="157"/>
      <c r="L367" s="157"/>
      <c r="M367" s="157"/>
      <c r="N367" s="156"/>
      <c r="O367" s="156"/>
      <c r="P367" s="156"/>
      <c r="Q367" s="156"/>
      <c r="R367" s="157"/>
      <c r="S367" s="157"/>
      <c r="T367" s="157"/>
      <c r="U367" s="157"/>
      <c r="V367" s="157"/>
      <c r="W367" s="157"/>
      <c r="X367" s="157"/>
      <c r="Y367" s="157"/>
      <c r="Z367" s="147"/>
      <c r="AA367" s="147"/>
      <c r="AB367" s="147"/>
      <c r="AC367" s="147"/>
      <c r="AD367" s="147"/>
      <c r="AE367" s="147"/>
      <c r="AF367" s="147"/>
      <c r="AG367" s="147" t="s">
        <v>109</v>
      </c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76" t="str">
        <f>C367</f>
        <v>Dvojitý plášť, otočná základna, skrytá spirála a úložní prostor pro kabel, automatické otevíraní víka,</v>
      </c>
      <c r="BB367" s="147"/>
      <c r="BC367" s="147"/>
      <c r="BD367" s="147"/>
      <c r="BE367" s="147"/>
      <c r="BF367" s="147"/>
      <c r="BG367" s="147"/>
      <c r="BH367" s="147"/>
    </row>
    <row r="368" spans="1:60" outlineLevel="3" x14ac:dyDescent="0.2">
      <c r="A368" s="154"/>
      <c r="B368" s="155"/>
      <c r="C368" s="248" t="s">
        <v>360</v>
      </c>
      <c r="D368" s="249"/>
      <c r="E368" s="249"/>
      <c r="F368" s="249"/>
      <c r="G368" s="249"/>
      <c r="H368" s="157"/>
      <c r="I368" s="157"/>
      <c r="J368" s="157"/>
      <c r="K368" s="157"/>
      <c r="L368" s="157"/>
      <c r="M368" s="157"/>
      <c r="N368" s="156"/>
      <c r="O368" s="156"/>
      <c r="P368" s="156"/>
      <c r="Q368" s="156"/>
      <c r="R368" s="157"/>
      <c r="S368" s="157"/>
      <c r="T368" s="157"/>
      <c r="U368" s="157"/>
      <c r="V368" s="157"/>
      <c r="W368" s="157"/>
      <c r="X368" s="157"/>
      <c r="Y368" s="157"/>
      <c r="Z368" s="147"/>
      <c r="AA368" s="147"/>
      <c r="AB368" s="147"/>
      <c r="AC368" s="147"/>
      <c r="AD368" s="147"/>
      <c r="AE368" s="147"/>
      <c r="AF368" s="147"/>
      <c r="AG368" s="147" t="s">
        <v>109</v>
      </c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</row>
    <row r="369" spans="1:60" outlineLevel="1" x14ac:dyDescent="0.2">
      <c r="A369" s="169">
        <v>47</v>
      </c>
      <c r="B369" s="170" t="s">
        <v>361</v>
      </c>
      <c r="C369" s="185" t="s">
        <v>362</v>
      </c>
      <c r="D369" s="171" t="s">
        <v>103</v>
      </c>
      <c r="E369" s="172">
        <v>1</v>
      </c>
      <c r="F369" s="173"/>
      <c r="G369" s="174">
        <f>ROUND(E369*F369,2)</f>
        <v>0</v>
      </c>
      <c r="H369" s="173"/>
      <c r="I369" s="174">
        <f>ROUND(E369*H369,2)</f>
        <v>0</v>
      </c>
      <c r="J369" s="173"/>
      <c r="K369" s="174">
        <f>ROUND(E369*J369,2)</f>
        <v>0</v>
      </c>
      <c r="L369" s="174">
        <v>21</v>
      </c>
      <c r="M369" s="174">
        <f>G369*(1+L369/100)</f>
        <v>0</v>
      </c>
      <c r="N369" s="172">
        <v>0</v>
      </c>
      <c r="O369" s="172">
        <f>ROUND(E369*N369,2)</f>
        <v>0</v>
      </c>
      <c r="P369" s="172">
        <v>0</v>
      </c>
      <c r="Q369" s="172">
        <f>ROUND(E369*P369,2)</f>
        <v>0</v>
      </c>
      <c r="R369" s="174"/>
      <c r="S369" s="174" t="s">
        <v>104</v>
      </c>
      <c r="T369" s="175" t="s">
        <v>105</v>
      </c>
      <c r="U369" s="157">
        <v>0</v>
      </c>
      <c r="V369" s="157">
        <f>ROUND(E369*U369,2)</f>
        <v>0</v>
      </c>
      <c r="W369" s="157"/>
      <c r="X369" s="157" t="s">
        <v>106</v>
      </c>
      <c r="Y369" s="157" t="s">
        <v>107</v>
      </c>
      <c r="Z369" s="147"/>
      <c r="AA369" s="147"/>
      <c r="AB369" s="147"/>
      <c r="AC369" s="147"/>
      <c r="AD369" s="147"/>
      <c r="AE369" s="147"/>
      <c r="AF369" s="147"/>
      <c r="AG369" s="147" t="s">
        <v>108</v>
      </c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</row>
    <row r="370" spans="1:60" outlineLevel="2" x14ac:dyDescent="0.2">
      <c r="A370" s="154"/>
      <c r="B370" s="155"/>
      <c r="C370" s="250" t="s">
        <v>363</v>
      </c>
      <c r="D370" s="251"/>
      <c r="E370" s="251"/>
      <c r="F370" s="251"/>
      <c r="G370" s="251"/>
      <c r="H370" s="157"/>
      <c r="I370" s="157"/>
      <c r="J370" s="157"/>
      <c r="K370" s="157"/>
      <c r="L370" s="157"/>
      <c r="M370" s="157"/>
      <c r="N370" s="156"/>
      <c r="O370" s="156"/>
      <c r="P370" s="156"/>
      <c r="Q370" s="156"/>
      <c r="R370" s="157"/>
      <c r="S370" s="157"/>
      <c r="T370" s="157"/>
      <c r="U370" s="157"/>
      <c r="V370" s="157"/>
      <c r="W370" s="157"/>
      <c r="X370" s="157"/>
      <c r="Y370" s="157"/>
      <c r="Z370" s="147"/>
      <c r="AA370" s="147"/>
      <c r="AB370" s="147"/>
      <c r="AC370" s="147"/>
      <c r="AD370" s="147"/>
      <c r="AE370" s="147"/>
      <c r="AF370" s="147"/>
      <c r="AG370" s="147" t="s">
        <v>109</v>
      </c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</row>
    <row r="371" spans="1:60" outlineLevel="3" x14ac:dyDescent="0.2">
      <c r="A371" s="154"/>
      <c r="B371" s="155"/>
      <c r="C371" s="248" t="s">
        <v>364</v>
      </c>
      <c r="D371" s="249"/>
      <c r="E371" s="249"/>
      <c r="F371" s="249"/>
      <c r="G371" s="249"/>
      <c r="H371" s="157"/>
      <c r="I371" s="157"/>
      <c r="J371" s="157"/>
      <c r="K371" s="157"/>
      <c r="L371" s="157"/>
      <c r="M371" s="157"/>
      <c r="N371" s="156"/>
      <c r="O371" s="156"/>
      <c r="P371" s="156"/>
      <c r="Q371" s="156"/>
      <c r="R371" s="157"/>
      <c r="S371" s="157"/>
      <c r="T371" s="157"/>
      <c r="U371" s="157"/>
      <c r="V371" s="157"/>
      <c r="W371" s="157"/>
      <c r="X371" s="157"/>
      <c r="Y371" s="157"/>
      <c r="Z371" s="147"/>
      <c r="AA371" s="147"/>
      <c r="AB371" s="147"/>
      <c r="AC371" s="147"/>
      <c r="AD371" s="147"/>
      <c r="AE371" s="147"/>
      <c r="AF371" s="147"/>
      <c r="AG371" s="147" t="s">
        <v>109</v>
      </c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</row>
    <row r="372" spans="1:60" outlineLevel="1" x14ac:dyDescent="0.2">
      <c r="A372" s="169">
        <v>48</v>
      </c>
      <c r="B372" s="170" t="s">
        <v>365</v>
      </c>
      <c r="C372" s="185" t="s">
        <v>366</v>
      </c>
      <c r="D372" s="171" t="s">
        <v>103</v>
      </c>
      <c r="E372" s="172">
        <v>1</v>
      </c>
      <c r="F372" s="173"/>
      <c r="G372" s="174">
        <f>ROUND(E372*F372,2)</f>
        <v>0</v>
      </c>
      <c r="H372" s="173"/>
      <c r="I372" s="174">
        <f>ROUND(E372*H372,2)</f>
        <v>0</v>
      </c>
      <c r="J372" s="173"/>
      <c r="K372" s="174">
        <f>ROUND(E372*J372,2)</f>
        <v>0</v>
      </c>
      <c r="L372" s="174">
        <v>21</v>
      </c>
      <c r="M372" s="174">
        <f>G372*(1+L372/100)</f>
        <v>0</v>
      </c>
      <c r="N372" s="172">
        <v>0</v>
      </c>
      <c r="O372" s="172">
        <f>ROUND(E372*N372,2)</f>
        <v>0</v>
      </c>
      <c r="P372" s="172">
        <v>0</v>
      </c>
      <c r="Q372" s="172">
        <f>ROUND(E372*P372,2)</f>
        <v>0</v>
      </c>
      <c r="R372" s="174"/>
      <c r="S372" s="174" t="s">
        <v>104</v>
      </c>
      <c r="T372" s="175" t="s">
        <v>105</v>
      </c>
      <c r="U372" s="157">
        <v>0</v>
      </c>
      <c r="V372" s="157">
        <f>ROUND(E372*U372,2)</f>
        <v>0</v>
      </c>
      <c r="W372" s="157"/>
      <c r="X372" s="157" t="s">
        <v>106</v>
      </c>
      <c r="Y372" s="157" t="s">
        <v>107</v>
      </c>
      <c r="Z372" s="147"/>
      <c r="AA372" s="147"/>
      <c r="AB372" s="147"/>
      <c r="AC372" s="147"/>
      <c r="AD372" s="147"/>
      <c r="AE372" s="147"/>
      <c r="AF372" s="147"/>
      <c r="AG372" s="147" t="s">
        <v>108</v>
      </c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</row>
    <row r="373" spans="1:60" outlineLevel="2" x14ac:dyDescent="0.2">
      <c r="A373" s="154"/>
      <c r="B373" s="155"/>
      <c r="C373" s="250" t="s">
        <v>367</v>
      </c>
      <c r="D373" s="251"/>
      <c r="E373" s="251"/>
      <c r="F373" s="251"/>
      <c r="G373" s="251"/>
      <c r="H373" s="157"/>
      <c r="I373" s="157"/>
      <c r="J373" s="157"/>
      <c r="K373" s="157"/>
      <c r="L373" s="157"/>
      <c r="M373" s="157"/>
      <c r="N373" s="156"/>
      <c r="O373" s="156"/>
      <c r="P373" s="156"/>
      <c r="Q373" s="156"/>
      <c r="R373" s="157"/>
      <c r="S373" s="157"/>
      <c r="T373" s="157"/>
      <c r="U373" s="157"/>
      <c r="V373" s="157"/>
      <c r="W373" s="157"/>
      <c r="X373" s="157"/>
      <c r="Y373" s="157"/>
      <c r="Z373" s="147"/>
      <c r="AA373" s="147"/>
      <c r="AB373" s="147"/>
      <c r="AC373" s="147"/>
      <c r="AD373" s="147"/>
      <c r="AE373" s="147"/>
      <c r="AF373" s="147"/>
      <c r="AG373" s="147" t="s">
        <v>109</v>
      </c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</row>
    <row r="374" spans="1:60" outlineLevel="3" x14ac:dyDescent="0.2">
      <c r="A374" s="154"/>
      <c r="B374" s="155"/>
      <c r="C374" s="248" t="s">
        <v>368</v>
      </c>
      <c r="D374" s="249"/>
      <c r="E374" s="249"/>
      <c r="F374" s="249"/>
      <c r="G374" s="249"/>
      <c r="H374" s="157"/>
      <c r="I374" s="157"/>
      <c r="J374" s="157"/>
      <c r="K374" s="157"/>
      <c r="L374" s="157"/>
      <c r="M374" s="157"/>
      <c r="N374" s="156"/>
      <c r="O374" s="156"/>
      <c r="P374" s="156"/>
      <c r="Q374" s="156"/>
      <c r="R374" s="157"/>
      <c r="S374" s="157"/>
      <c r="T374" s="157"/>
      <c r="U374" s="157"/>
      <c r="V374" s="157"/>
      <c r="W374" s="157"/>
      <c r="X374" s="157"/>
      <c r="Y374" s="157"/>
      <c r="Z374" s="147"/>
      <c r="AA374" s="147"/>
      <c r="AB374" s="147"/>
      <c r="AC374" s="147"/>
      <c r="AD374" s="147"/>
      <c r="AE374" s="147"/>
      <c r="AF374" s="147"/>
      <c r="AG374" s="147" t="s">
        <v>109</v>
      </c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</row>
    <row r="375" spans="1:60" ht="22.5" outlineLevel="1" x14ac:dyDescent="0.2">
      <c r="A375" s="177">
        <v>49</v>
      </c>
      <c r="B375" s="178" t="s">
        <v>369</v>
      </c>
      <c r="C375" s="187" t="s">
        <v>428</v>
      </c>
      <c r="D375" s="179" t="s">
        <v>103</v>
      </c>
      <c r="E375" s="180">
        <v>6</v>
      </c>
      <c r="F375" s="181"/>
      <c r="G375" s="182">
        <f>ROUND(E375*F375,2)</f>
        <v>0</v>
      </c>
      <c r="H375" s="181"/>
      <c r="I375" s="182">
        <f>ROUND(E375*H375,2)</f>
        <v>0</v>
      </c>
      <c r="J375" s="181"/>
      <c r="K375" s="182">
        <f>ROUND(E375*J375,2)</f>
        <v>0</v>
      </c>
      <c r="L375" s="182">
        <v>21</v>
      </c>
      <c r="M375" s="182">
        <f>G375*(1+L375/100)</f>
        <v>0</v>
      </c>
      <c r="N375" s="180">
        <v>0</v>
      </c>
      <c r="O375" s="180">
        <f>ROUND(E375*N375,2)</f>
        <v>0</v>
      </c>
      <c r="P375" s="180">
        <v>0</v>
      </c>
      <c r="Q375" s="180">
        <f>ROUND(E375*P375,2)</f>
        <v>0</v>
      </c>
      <c r="R375" s="182"/>
      <c r="S375" s="182" t="s">
        <v>104</v>
      </c>
      <c r="T375" s="183" t="s">
        <v>105</v>
      </c>
      <c r="U375" s="157">
        <v>0</v>
      </c>
      <c r="V375" s="157">
        <f>ROUND(E375*U375,2)</f>
        <v>0</v>
      </c>
      <c r="W375" s="157"/>
      <c r="X375" s="157" t="s">
        <v>106</v>
      </c>
      <c r="Y375" s="157" t="s">
        <v>107</v>
      </c>
      <c r="Z375" s="147"/>
      <c r="AA375" s="147"/>
      <c r="AB375" s="147"/>
      <c r="AC375" s="147"/>
      <c r="AD375" s="147"/>
      <c r="AE375" s="147"/>
      <c r="AF375" s="147"/>
      <c r="AG375" s="147" t="s">
        <v>108</v>
      </c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</row>
    <row r="376" spans="1:60" ht="22.5" outlineLevel="1" x14ac:dyDescent="0.2">
      <c r="A376" s="177">
        <v>50</v>
      </c>
      <c r="B376" s="178" t="s">
        <v>370</v>
      </c>
      <c r="C376" s="187" t="s">
        <v>429</v>
      </c>
      <c r="D376" s="179" t="s">
        <v>103</v>
      </c>
      <c r="E376" s="180">
        <v>1</v>
      </c>
      <c r="F376" s="181"/>
      <c r="G376" s="182">
        <f>ROUND(E376*F376,2)</f>
        <v>0</v>
      </c>
      <c r="H376" s="181"/>
      <c r="I376" s="182">
        <f>ROUND(E376*H376,2)</f>
        <v>0</v>
      </c>
      <c r="J376" s="181"/>
      <c r="K376" s="182">
        <f>ROUND(E376*J376,2)</f>
        <v>0</v>
      </c>
      <c r="L376" s="182">
        <v>21</v>
      </c>
      <c r="M376" s="182">
        <f>G376*(1+L376/100)</f>
        <v>0</v>
      </c>
      <c r="N376" s="180">
        <v>0</v>
      </c>
      <c r="O376" s="180">
        <f>ROUND(E376*N376,2)</f>
        <v>0</v>
      </c>
      <c r="P376" s="180">
        <v>0</v>
      </c>
      <c r="Q376" s="180">
        <f>ROUND(E376*P376,2)</f>
        <v>0</v>
      </c>
      <c r="R376" s="182"/>
      <c r="S376" s="182" t="s">
        <v>104</v>
      </c>
      <c r="T376" s="183" t="s">
        <v>105</v>
      </c>
      <c r="U376" s="157">
        <v>0</v>
      </c>
      <c r="V376" s="157">
        <f>ROUND(E376*U376,2)</f>
        <v>0</v>
      </c>
      <c r="W376" s="157"/>
      <c r="X376" s="157" t="s">
        <v>106</v>
      </c>
      <c r="Y376" s="157" t="s">
        <v>107</v>
      </c>
      <c r="Z376" s="147"/>
      <c r="AA376" s="147"/>
      <c r="AB376" s="147"/>
      <c r="AC376" s="147"/>
      <c r="AD376" s="147"/>
      <c r="AE376" s="147"/>
      <c r="AF376" s="147"/>
      <c r="AG376" s="147" t="s">
        <v>108</v>
      </c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</row>
    <row r="377" spans="1:60" ht="22.5" outlineLevel="1" x14ac:dyDescent="0.2">
      <c r="A377" s="177">
        <v>51</v>
      </c>
      <c r="B377" s="178" t="s">
        <v>371</v>
      </c>
      <c r="C377" s="187" t="s">
        <v>430</v>
      </c>
      <c r="D377" s="179" t="s">
        <v>103</v>
      </c>
      <c r="E377" s="180">
        <v>2</v>
      </c>
      <c r="F377" s="181"/>
      <c r="G377" s="182">
        <f>ROUND(E377*F377,2)</f>
        <v>0</v>
      </c>
      <c r="H377" s="181"/>
      <c r="I377" s="182">
        <f>ROUND(E377*H377,2)</f>
        <v>0</v>
      </c>
      <c r="J377" s="181"/>
      <c r="K377" s="182">
        <f>ROUND(E377*J377,2)</f>
        <v>0</v>
      </c>
      <c r="L377" s="182">
        <v>21</v>
      </c>
      <c r="M377" s="182">
        <f>G377*(1+L377/100)</f>
        <v>0</v>
      </c>
      <c r="N377" s="180">
        <v>0</v>
      </c>
      <c r="O377" s="180">
        <f>ROUND(E377*N377,2)</f>
        <v>0</v>
      </c>
      <c r="P377" s="180">
        <v>0</v>
      </c>
      <c r="Q377" s="180">
        <f>ROUND(E377*P377,2)</f>
        <v>0</v>
      </c>
      <c r="R377" s="182"/>
      <c r="S377" s="182" t="s">
        <v>104</v>
      </c>
      <c r="T377" s="183" t="s">
        <v>105</v>
      </c>
      <c r="U377" s="157">
        <v>0</v>
      </c>
      <c r="V377" s="157">
        <f>ROUND(E377*U377,2)</f>
        <v>0</v>
      </c>
      <c r="W377" s="157"/>
      <c r="X377" s="157" t="s">
        <v>106</v>
      </c>
      <c r="Y377" s="157" t="s">
        <v>107</v>
      </c>
      <c r="Z377" s="147"/>
      <c r="AA377" s="147"/>
      <c r="AB377" s="147"/>
      <c r="AC377" s="147"/>
      <c r="AD377" s="147"/>
      <c r="AE377" s="147"/>
      <c r="AF377" s="147"/>
      <c r="AG377" s="147" t="s">
        <v>108</v>
      </c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</row>
    <row r="378" spans="1:60" outlineLevel="1" x14ac:dyDescent="0.2">
      <c r="A378" s="169">
        <v>52</v>
      </c>
      <c r="B378" s="170" t="s">
        <v>372</v>
      </c>
      <c r="C378" s="185" t="s">
        <v>373</v>
      </c>
      <c r="D378" s="171" t="s">
        <v>103</v>
      </c>
      <c r="E378" s="172">
        <v>4</v>
      </c>
      <c r="F378" s="173"/>
      <c r="G378" s="174">
        <f>ROUND(E378*F378,2)</f>
        <v>0</v>
      </c>
      <c r="H378" s="173"/>
      <c r="I378" s="174">
        <f>ROUND(E378*H378,2)</f>
        <v>0</v>
      </c>
      <c r="J378" s="173"/>
      <c r="K378" s="174">
        <f>ROUND(E378*J378,2)</f>
        <v>0</v>
      </c>
      <c r="L378" s="174">
        <v>21</v>
      </c>
      <c r="M378" s="174">
        <f>G378*(1+L378/100)</f>
        <v>0</v>
      </c>
      <c r="N378" s="172">
        <v>0</v>
      </c>
      <c r="O378" s="172">
        <f>ROUND(E378*N378,2)</f>
        <v>0</v>
      </c>
      <c r="P378" s="172">
        <v>0</v>
      </c>
      <c r="Q378" s="172">
        <f>ROUND(E378*P378,2)</f>
        <v>0</v>
      </c>
      <c r="R378" s="174"/>
      <c r="S378" s="174" t="s">
        <v>104</v>
      </c>
      <c r="T378" s="175" t="s">
        <v>105</v>
      </c>
      <c r="U378" s="157">
        <v>0</v>
      </c>
      <c r="V378" s="157">
        <f>ROUND(E378*U378,2)</f>
        <v>0</v>
      </c>
      <c r="W378" s="157"/>
      <c r="X378" s="157" t="s">
        <v>106</v>
      </c>
      <c r="Y378" s="157" t="s">
        <v>107</v>
      </c>
      <c r="Z378" s="147"/>
      <c r="AA378" s="147"/>
      <c r="AB378" s="147"/>
      <c r="AC378" s="147"/>
      <c r="AD378" s="147"/>
      <c r="AE378" s="147"/>
      <c r="AF378" s="147"/>
      <c r="AG378" s="147" t="s">
        <v>108</v>
      </c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</row>
    <row r="379" spans="1:60" outlineLevel="2" x14ac:dyDescent="0.2">
      <c r="A379" s="154"/>
      <c r="B379" s="155"/>
      <c r="C379" s="250" t="s">
        <v>328</v>
      </c>
      <c r="D379" s="251"/>
      <c r="E379" s="251"/>
      <c r="F379" s="251"/>
      <c r="G379" s="251"/>
      <c r="H379" s="157"/>
      <c r="I379" s="157"/>
      <c r="J379" s="157"/>
      <c r="K379" s="157"/>
      <c r="L379" s="157"/>
      <c r="M379" s="157"/>
      <c r="N379" s="156"/>
      <c r="O379" s="156"/>
      <c r="P379" s="156"/>
      <c r="Q379" s="156"/>
      <c r="R379" s="157"/>
      <c r="S379" s="157"/>
      <c r="T379" s="157"/>
      <c r="U379" s="157"/>
      <c r="V379" s="157"/>
      <c r="W379" s="157"/>
      <c r="X379" s="157"/>
      <c r="Y379" s="157"/>
      <c r="Z379" s="147"/>
      <c r="AA379" s="147"/>
      <c r="AB379" s="147"/>
      <c r="AC379" s="147"/>
      <c r="AD379" s="147"/>
      <c r="AE379" s="147"/>
      <c r="AF379" s="147"/>
      <c r="AG379" s="147" t="s">
        <v>109</v>
      </c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</row>
    <row r="380" spans="1:60" outlineLevel="3" x14ac:dyDescent="0.2">
      <c r="A380" s="154"/>
      <c r="B380" s="155"/>
      <c r="C380" s="248" t="s">
        <v>374</v>
      </c>
      <c r="D380" s="249"/>
      <c r="E380" s="249"/>
      <c r="F380" s="249"/>
      <c r="G380" s="249"/>
      <c r="H380" s="157"/>
      <c r="I380" s="157"/>
      <c r="J380" s="157"/>
      <c r="K380" s="157"/>
      <c r="L380" s="157"/>
      <c r="M380" s="157"/>
      <c r="N380" s="156"/>
      <c r="O380" s="156"/>
      <c r="P380" s="156"/>
      <c r="Q380" s="156"/>
      <c r="R380" s="157"/>
      <c r="S380" s="157"/>
      <c r="T380" s="157"/>
      <c r="U380" s="157"/>
      <c r="V380" s="157"/>
      <c r="W380" s="157"/>
      <c r="X380" s="157"/>
      <c r="Y380" s="157"/>
      <c r="Z380" s="147"/>
      <c r="AA380" s="147"/>
      <c r="AB380" s="147"/>
      <c r="AC380" s="147"/>
      <c r="AD380" s="147"/>
      <c r="AE380" s="147"/>
      <c r="AF380" s="147"/>
      <c r="AG380" s="147" t="s">
        <v>109</v>
      </c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</row>
    <row r="381" spans="1:60" outlineLevel="3" x14ac:dyDescent="0.2">
      <c r="A381" s="154"/>
      <c r="B381" s="155"/>
      <c r="C381" s="248" t="s">
        <v>375</v>
      </c>
      <c r="D381" s="249"/>
      <c r="E381" s="249"/>
      <c r="F381" s="249"/>
      <c r="G381" s="249"/>
      <c r="H381" s="157"/>
      <c r="I381" s="157"/>
      <c r="J381" s="157"/>
      <c r="K381" s="157"/>
      <c r="L381" s="157"/>
      <c r="M381" s="157"/>
      <c r="N381" s="156"/>
      <c r="O381" s="156"/>
      <c r="P381" s="156"/>
      <c r="Q381" s="156"/>
      <c r="R381" s="157"/>
      <c r="S381" s="157"/>
      <c r="T381" s="157"/>
      <c r="U381" s="157"/>
      <c r="V381" s="157"/>
      <c r="W381" s="157"/>
      <c r="X381" s="157"/>
      <c r="Y381" s="157"/>
      <c r="Z381" s="147"/>
      <c r="AA381" s="147"/>
      <c r="AB381" s="147"/>
      <c r="AC381" s="147"/>
      <c r="AD381" s="147"/>
      <c r="AE381" s="147"/>
      <c r="AF381" s="147"/>
      <c r="AG381" s="147" t="s">
        <v>109</v>
      </c>
      <c r="AH381" s="147"/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</row>
    <row r="382" spans="1:60" outlineLevel="3" x14ac:dyDescent="0.2">
      <c r="A382" s="154"/>
      <c r="B382" s="155"/>
      <c r="C382" s="248" t="s">
        <v>376</v>
      </c>
      <c r="D382" s="249"/>
      <c r="E382" s="249"/>
      <c r="F382" s="249"/>
      <c r="G382" s="249"/>
      <c r="H382" s="157"/>
      <c r="I382" s="157"/>
      <c r="J382" s="157"/>
      <c r="K382" s="157"/>
      <c r="L382" s="157"/>
      <c r="M382" s="157"/>
      <c r="N382" s="156"/>
      <c r="O382" s="156"/>
      <c r="P382" s="156"/>
      <c r="Q382" s="156"/>
      <c r="R382" s="157"/>
      <c r="S382" s="157"/>
      <c r="T382" s="157"/>
      <c r="U382" s="157"/>
      <c r="V382" s="157"/>
      <c r="W382" s="157"/>
      <c r="X382" s="157"/>
      <c r="Y382" s="157"/>
      <c r="Z382" s="147"/>
      <c r="AA382" s="147"/>
      <c r="AB382" s="147"/>
      <c r="AC382" s="147"/>
      <c r="AD382" s="147"/>
      <c r="AE382" s="147"/>
      <c r="AF382" s="147"/>
      <c r="AG382" s="147" t="s">
        <v>109</v>
      </c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</row>
    <row r="383" spans="1:60" outlineLevel="3" x14ac:dyDescent="0.2">
      <c r="A383" s="154"/>
      <c r="B383" s="155"/>
      <c r="C383" s="248" t="s">
        <v>377</v>
      </c>
      <c r="D383" s="249"/>
      <c r="E383" s="249"/>
      <c r="F383" s="249"/>
      <c r="G383" s="249"/>
      <c r="H383" s="157"/>
      <c r="I383" s="157"/>
      <c r="J383" s="157"/>
      <c r="K383" s="157"/>
      <c r="L383" s="157"/>
      <c r="M383" s="157"/>
      <c r="N383" s="156"/>
      <c r="O383" s="156"/>
      <c r="P383" s="156"/>
      <c r="Q383" s="156"/>
      <c r="R383" s="157"/>
      <c r="S383" s="157"/>
      <c r="T383" s="157"/>
      <c r="U383" s="157"/>
      <c r="V383" s="157"/>
      <c r="W383" s="157"/>
      <c r="X383" s="157"/>
      <c r="Y383" s="157"/>
      <c r="Z383" s="147"/>
      <c r="AA383" s="147"/>
      <c r="AB383" s="147"/>
      <c r="AC383" s="147"/>
      <c r="AD383" s="147"/>
      <c r="AE383" s="147"/>
      <c r="AF383" s="147"/>
      <c r="AG383" s="147" t="s">
        <v>109</v>
      </c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</row>
    <row r="384" spans="1:60" outlineLevel="3" x14ac:dyDescent="0.2">
      <c r="A384" s="154"/>
      <c r="B384" s="155"/>
      <c r="C384" s="248" t="s">
        <v>378</v>
      </c>
      <c r="D384" s="249"/>
      <c r="E384" s="249"/>
      <c r="F384" s="249"/>
      <c r="G384" s="249"/>
      <c r="H384" s="157"/>
      <c r="I384" s="157"/>
      <c r="J384" s="157"/>
      <c r="K384" s="157"/>
      <c r="L384" s="157"/>
      <c r="M384" s="157"/>
      <c r="N384" s="156"/>
      <c r="O384" s="156"/>
      <c r="P384" s="156"/>
      <c r="Q384" s="156"/>
      <c r="R384" s="157"/>
      <c r="S384" s="157"/>
      <c r="T384" s="157"/>
      <c r="U384" s="157"/>
      <c r="V384" s="157"/>
      <c r="W384" s="157"/>
      <c r="X384" s="157"/>
      <c r="Y384" s="157"/>
      <c r="Z384" s="147"/>
      <c r="AA384" s="147"/>
      <c r="AB384" s="147"/>
      <c r="AC384" s="147"/>
      <c r="AD384" s="147"/>
      <c r="AE384" s="147"/>
      <c r="AF384" s="147"/>
      <c r="AG384" s="147" t="s">
        <v>109</v>
      </c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</row>
    <row r="385" spans="1:60" outlineLevel="3" x14ac:dyDescent="0.2">
      <c r="A385" s="154"/>
      <c r="B385" s="155"/>
      <c r="C385" s="248" t="s">
        <v>379</v>
      </c>
      <c r="D385" s="249"/>
      <c r="E385" s="249"/>
      <c r="F385" s="249"/>
      <c r="G385" s="249"/>
      <c r="H385" s="157"/>
      <c r="I385" s="157"/>
      <c r="J385" s="157"/>
      <c r="K385" s="157"/>
      <c r="L385" s="157"/>
      <c r="M385" s="157"/>
      <c r="N385" s="156"/>
      <c r="O385" s="156"/>
      <c r="P385" s="156"/>
      <c r="Q385" s="156"/>
      <c r="R385" s="157"/>
      <c r="S385" s="157"/>
      <c r="T385" s="157"/>
      <c r="U385" s="157"/>
      <c r="V385" s="157"/>
      <c r="W385" s="157"/>
      <c r="X385" s="157"/>
      <c r="Y385" s="157"/>
      <c r="Z385" s="147"/>
      <c r="AA385" s="147"/>
      <c r="AB385" s="147"/>
      <c r="AC385" s="147"/>
      <c r="AD385" s="147"/>
      <c r="AE385" s="147"/>
      <c r="AF385" s="147"/>
      <c r="AG385" s="147" t="s">
        <v>109</v>
      </c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</row>
    <row r="386" spans="1:60" outlineLevel="1" x14ac:dyDescent="0.2">
      <c r="A386" s="169">
        <v>53</v>
      </c>
      <c r="B386" s="170" t="s">
        <v>380</v>
      </c>
      <c r="C386" s="185" t="s">
        <v>381</v>
      </c>
      <c r="D386" s="171" t="s">
        <v>103</v>
      </c>
      <c r="E386" s="172">
        <v>4</v>
      </c>
      <c r="F386" s="173"/>
      <c r="G386" s="174">
        <f>ROUND(E386*F386,2)</f>
        <v>0</v>
      </c>
      <c r="H386" s="173"/>
      <c r="I386" s="174">
        <f>ROUND(E386*H386,2)</f>
        <v>0</v>
      </c>
      <c r="J386" s="173"/>
      <c r="K386" s="174">
        <f>ROUND(E386*J386,2)</f>
        <v>0</v>
      </c>
      <c r="L386" s="174">
        <v>21</v>
      </c>
      <c r="M386" s="174">
        <f>G386*(1+L386/100)</f>
        <v>0</v>
      </c>
      <c r="N386" s="172">
        <v>0</v>
      </c>
      <c r="O386" s="172">
        <f>ROUND(E386*N386,2)</f>
        <v>0</v>
      </c>
      <c r="P386" s="172">
        <v>0</v>
      </c>
      <c r="Q386" s="172">
        <f>ROUND(E386*P386,2)</f>
        <v>0</v>
      </c>
      <c r="R386" s="174"/>
      <c r="S386" s="174" t="s">
        <v>104</v>
      </c>
      <c r="T386" s="175" t="s">
        <v>105</v>
      </c>
      <c r="U386" s="157">
        <v>0</v>
      </c>
      <c r="V386" s="157">
        <f>ROUND(E386*U386,2)</f>
        <v>0</v>
      </c>
      <c r="W386" s="157"/>
      <c r="X386" s="157" t="s">
        <v>106</v>
      </c>
      <c r="Y386" s="157" t="s">
        <v>107</v>
      </c>
      <c r="Z386" s="147"/>
      <c r="AA386" s="147"/>
      <c r="AB386" s="147"/>
      <c r="AC386" s="147"/>
      <c r="AD386" s="147"/>
      <c r="AE386" s="147"/>
      <c r="AF386" s="147"/>
      <c r="AG386" s="147" t="s">
        <v>108</v>
      </c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</row>
    <row r="387" spans="1:60" outlineLevel="2" x14ac:dyDescent="0.2">
      <c r="A387" s="154"/>
      <c r="B387" s="155"/>
      <c r="C387" s="250" t="s">
        <v>333</v>
      </c>
      <c r="D387" s="251"/>
      <c r="E387" s="251"/>
      <c r="F387" s="251"/>
      <c r="G387" s="251"/>
      <c r="H387" s="157"/>
      <c r="I387" s="157"/>
      <c r="J387" s="157"/>
      <c r="K387" s="157"/>
      <c r="L387" s="157"/>
      <c r="M387" s="157"/>
      <c r="N387" s="156"/>
      <c r="O387" s="156"/>
      <c r="P387" s="156"/>
      <c r="Q387" s="156"/>
      <c r="R387" s="157"/>
      <c r="S387" s="157"/>
      <c r="T387" s="157"/>
      <c r="U387" s="157"/>
      <c r="V387" s="157"/>
      <c r="W387" s="157"/>
      <c r="X387" s="157"/>
      <c r="Y387" s="157"/>
      <c r="Z387" s="147"/>
      <c r="AA387" s="147"/>
      <c r="AB387" s="147"/>
      <c r="AC387" s="147"/>
      <c r="AD387" s="147"/>
      <c r="AE387" s="147"/>
      <c r="AF387" s="147"/>
      <c r="AG387" s="147" t="s">
        <v>109</v>
      </c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</row>
    <row r="388" spans="1:60" outlineLevel="3" x14ac:dyDescent="0.2">
      <c r="A388" s="154"/>
      <c r="B388" s="155"/>
      <c r="C388" s="248" t="s">
        <v>374</v>
      </c>
      <c r="D388" s="249"/>
      <c r="E388" s="249"/>
      <c r="F388" s="249"/>
      <c r="G388" s="249"/>
      <c r="H388" s="157"/>
      <c r="I388" s="157"/>
      <c r="J388" s="157"/>
      <c r="K388" s="157"/>
      <c r="L388" s="157"/>
      <c r="M388" s="157"/>
      <c r="N388" s="156"/>
      <c r="O388" s="156"/>
      <c r="P388" s="156"/>
      <c r="Q388" s="156"/>
      <c r="R388" s="157"/>
      <c r="S388" s="157"/>
      <c r="T388" s="157"/>
      <c r="U388" s="157"/>
      <c r="V388" s="157"/>
      <c r="W388" s="157"/>
      <c r="X388" s="157"/>
      <c r="Y388" s="157"/>
      <c r="Z388" s="147"/>
      <c r="AA388" s="147"/>
      <c r="AB388" s="147"/>
      <c r="AC388" s="147"/>
      <c r="AD388" s="147"/>
      <c r="AE388" s="147"/>
      <c r="AF388" s="147"/>
      <c r="AG388" s="147" t="s">
        <v>109</v>
      </c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</row>
    <row r="389" spans="1:60" outlineLevel="3" x14ac:dyDescent="0.2">
      <c r="A389" s="154"/>
      <c r="B389" s="155"/>
      <c r="C389" s="248" t="s">
        <v>375</v>
      </c>
      <c r="D389" s="249"/>
      <c r="E389" s="249"/>
      <c r="F389" s="249"/>
      <c r="G389" s="249"/>
      <c r="H389" s="157"/>
      <c r="I389" s="157"/>
      <c r="J389" s="157"/>
      <c r="K389" s="157"/>
      <c r="L389" s="157"/>
      <c r="M389" s="157"/>
      <c r="N389" s="156"/>
      <c r="O389" s="156"/>
      <c r="P389" s="156"/>
      <c r="Q389" s="156"/>
      <c r="R389" s="157"/>
      <c r="S389" s="157"/>
      <c r="T389" s="157"/>
      <c r="U389" s="157"/>
      <c r="V389" s="157"/>
      <c r="W389" s="157"/>
      <c r="X389" s="157"/>
      <c r="Y389" s="157"/>
      <c r="Z389" s="147"/>
      <c r="AA389" s="147"/>
      <c r="AB389" s="147"/>
      <c r="AC389" s="147"/>
      <c r="AD389" s="147"/>
      <c r="AE389" s="147"/>
      <c r="AF389" s="147"/>
      <c r="AG389" s="147" t="s">
        <v>109</v>
      </c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</row>
    <row r="390" spans="1:60" outlineLevel="3" x14ac:dyDescent="0.2">
      <c r="A390" s="154"/>
      <c r="B390" s="155"/>
      <c r="C390" s="248" t="s">
        <v>376</v>
      </c>
      <c r="D390" s="249"/>
      <c r="E390" s="249"/>
      <c r="F390" s="249"/>
      <c r="G390" s="249"/>
      <c r="H390" s="157"/>
      <c r="I390" s="157"/>
      <c r="J390" s="157"/>
      <c r="K390" s="157"/>
      <c r="L390" s="157"/>
      <c r="M390" s="157"/>
      <c r="N390" s="156"/>
      <c r="O390" s="156"/>
      <c r="P390" s="156"/>
      <c r="Q390" s="156"/>
      <c r="R390" s="157"/>
      <c r="S390" s="157"/>
      <c r="T390" s="157"/>
      <c r="U390" s="157"/>
      <c r="V390" s="157"/>
      <c r="W390" s="157"/>
      <c r="X390" s="157"/>
      <c r="Y390" s="157"/>
      <c r="Z390" s="147"/>
      <c r="AA390" s="147"/>
      <c r="AB390" s="147"/>
      <c r="AC390" s="147"/>
      <c r="AD390" s="147"/>
      <c r="AE390" s="147"/>
      <c r="AF390" s="147"/>
      <c r="AG390" s="147" t="s">
        <v>109</v>
      </c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</row>
    <row r="391" spans="1:60" outlineLevel="3" x14ac:dyDescent="0.2">
      <c r="A391" s="154"/>
      <c r="B391" s="155"/>
      <c r="C391" s="248" t="s">
        <v>377</v>
      </c>
      <c r="D391" s="249"/>
      <c r="E391" s="249"/>
      <c r="F391" s="249"/>
      <c r="G391" s="249"/>
      <c r="H391" s="157"/>
      <c r="I391" s="157"/>
      <c r="J391" s="157"/>
      <c r="K391" s="157"/>
      <c r="L391" s="157"/>
      <c r="M391" s="157"/>
      <c r="N391" s="156"/>
      <c r="O391" s="156"/>
      <c r="P391" s="156"/>
      <c r="Q391" s="156"/>
      <c r="R391" s="157"/>
      <c r="S391" s="157"/>
      <c r="T391" s="157"/>
      <c r="U391" s="157"/>
      <c r="V391" s="157"/>
      <c r="W391" s="157"/>
      <c r="X391" s="157"/>
      <c r="Y391" s="157"/>
      <c r="Z391" s="147"/>
      <c r="AA391" s="147"/>
      <c r="AB391" s="147"/>
      <c r="AC391" s="147"/>
      <c r="AD391" s="147"/>
      <c r="AE391" s="147"/>
      <c r="AF391" s="147"/>
      <c r="AG391" s="147" t="s">
        <v>109</v>
      </c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</row>
    <row r="392" spans="1:60" outlineLevel="3" x14ac:dyDescent="0.2">
      <c r="A392" s="154"/>
      <c r="B392" s="155"/>
      <c r="C392" s="248" t="s">
        <v>378</v>
      </c>
      <c r="D392" s="249"/>
      <c r="E392" s="249"/>
      <c r="F392" s="249"/>
      <c r="G392" s="249"/>
      <c r="H392" s="157"/>
      <c r="I392" s="157"/>
      <c r="J392" s="157"/>
      <c r="K392" s="157"/>
      <c r="L392" s="157"/>
      <c r="M392" s="157"/>
      <c r="N392" s="156"/>
      <c r="O392" s="156"/>
      <c r="P392" s="156"/>
      <c r="Q392" s="156"/>
      <c r="R392" s="157"/>
      <c r="S392" s="157"/>
      <c r="T392" s="157"/>
      <c r="U392" s="157"/>
      <c r="V392" s="157"/>
      <c r="W392" s="157"/>
      <c r="X392" s="157"/>
      <c r="Y392" s="157"/>
      <c r="Z392" s="147"/>
      <c r="AA392" s="147"/>
      <c r="AB392" s="147"/>
      <c r="AC392" s="147"/>
      <c r="AD392" s="147"/>
      <c r="AE392" s="147"/>
      <c r="AF392" s="147"/>
      <c r="AG392" s="147" t="s">
        <v>109</v>
      </c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</row>
    <row r="393" spans="1:60" outlineLevel="3" x14ac:dyDescent="0.2">
      <c r="A393" s="154"/>
      <c r="B393" s="155"/>
      <c r="C393" s="248" t="s">
        <v>379</v>
      </c>
      <c r="D393" s="249"/>
      <c r="E393" s="249"/>
      <c r="F393" s="249"/>
      <c r="G393" s="249"/>
      <c r="H393" s="157"/>
      <c r="I393" s="157"/>
      <c r="J393" s="157"/>
      <c r="K393" s="157"/>
      <c r="L393" s="157"/>
      <c r="M393" s="157"/>
      <c r="N393" s="156"/>
      <c r="O393" s="156"/>
      <c r="P393" s="156"/>
      <c r="Q393" s="156"/>
      <c r="R393" s="157"/>
      <c r="S393" s="157"/>
      <c r="T393" s="157"/>
      <c r="U393" s="157"/>
      <c r="V393" s="157"/>
      <c r="W393" s="157"/>
      <c r="X393" s="157"/>
      <c r="Y393" s="157"/>
      <c r="Z393" s="147"/>
      <c r="AA393" s="147"/>
      <c r="AB393" s="147"/>
      <c r="AC393" s="147"/>
      <c r="AD393" s="147"/>
      <c r="AE393" s="147"/>
      <c r="AF393" s="147"/>
      <c r="AG393" s="147" t="s">
        <v>109</v>
      </c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</row>
    <row r="394" spans="1:60" outlineLevel="1" x14ac:dyDescent="0.2">
      <c r="A394" s="169">
        <v>54</v>
      </c>
      <c r="B394" s="170" t="s">
        <v>382</v>
      </c>
      <c r="C394" s="185" t="s">
        <v>383</v>
      </c>
      <c r="D394" s="171" t="s">
        <v>103</v>
      </c>
      <c r="E394" s="172">
        <v>44</v>
      </c>
      <c r="F394" s="173"/>
      <c r="G394" s="174">
        <f>ROUND(E394*F394,2)</f>
        <v>0</v>
      </c>
      <c r="H394" s="173"/>
      <c r="I394" s="174">
        <f>ROUND(E394*H394,2)</f>
        <v>0</v>
      </c>
      <c r="J394" s="173"/>
      <c r="K394" s="174">
        <f>ROUND(E394*J394,2)</f>
        <v>0</v>
      </c>
      <c r="L394" s="174">
        <v>21</v>
      </c>
      <c r="M394" s="174">
        <f>G394*(1+L394/100)</f>
        <v>0</v>
      </c>
      <c r="N394" s="172">
        <v>0</v>
      </c>
      <c r="O394" s="172">
        <f>ROUND(E394*N394,2)</f>
        <v>0</v>
      </c>
      <c r="P394" s="172">
        <v>0</v>
      </c>
      <c r="Q394" s="172">
        <f>ROUND(E394*P394,2)</f>
        <v>0</v>
      </c>
      <c r="R394" s="174"/>
      <c r="S394" s="174" t="s">
        <v>104</v>
      </c>
      <c r="T394" s="175" t="s">
        <v>105</v>
      </c>
      <c r="U394" s="157">
        <v>0</v>
      </c>
      <c r="V394" s="157">
        <f>ROUND(E394*U394,2)</f>
        <v>0</v>
      </c>
      <c r="W394" s="157"/>
      <c r="X394" s="157" t="s">
        <v>106</v>
      </c>
      <c r="Y394" s="157" t="s">
        <v>107</v>
      </c>
      <c r="Z394" s="147"/>
      <c r="AA394" s="147"/>
      <c r="AB394" s="147"/>
      <c r="AC394" s="147"/>
      <c r="AD394" s="147"/>
      <c r="AE394" s="147"/>
      <c r="AF394" s="147"/>
      <c r="AG394" s="147" t="s">
        <v>108</v>
      </c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</row>
    <row r="395" spans="1:60" outlineLevel="2" x14ac:dyDescent="0.2">
      <c r="A395" s="154"/>
      <c r="B395" s="155"/>
      <c r="C395" s="250" t="s">
        <v>384</v>
      </c>
      <c r="D395" s="251"/>
      <c r="E395" s="251"/>
      <c r="F395" s="251"/>
      <c r="G395" s="251"/>
      <c r="H395" s="157"/>
      <c r="I395" s="157"/>
      <c r="J395" s="157"/>
      <c r="K395" s="157"/>
      <c r="L395" s="157"/>
      <c r="M395" s="157"/>
      <c r="N395" s="156"/>
      <c r="O395" s="156"/>
      <c r="P395" s="156"/>
      <c r="Q395" s="156"/>
      <c r="R395" s="157"/>
      <c r="S395" s="157"/>
      <c r="T395" s="157"/>
      <c r="U395" s="157"/>
      <c r="V395" s="157"/>
      <c r="W395" s="157"/>
      <c r="X395" s="157"/>
      <c r="Y395" s="157"/>
      <c r="Z395" s="147"/>
      <c r="AA395" s="147"/>
      <c r="AB395" s="147"/>
      <c r="AC395" s="147"/>
      <c r="AD395" s="147"/>
      <c r="AE395" s="147"/>
      <c r="AF395" s="147"/>
      <c r="AG395" s="147" t="s">
        <v>109</v>
      </c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</row>
    <row r="396" spans="1:60" outlineLevel="1" x14ac:dyDescent="0.2">
      <c r="A396" s="169">
        <v>55</v>
      </c>
      <c r="B396" s="170" t="s">
        <v>385</v>
      </c>
      <c r="C396" s="185" t="s">
        <v>386</v>
      </c>
      <c r="D396" s="171" t="s">
        <v>103</v>
      </c>
      <c r="E396" s="172">
        <v>6</v>
      </c>
      <c r="F396" s="173"/>
      <c r="G396" s="174">
        <f>ROUND(E396*F396,2)</f>
        <v>0</v>
      </c>
      <c r="H396" s="173"/>
      <c r="I396" s="174">
        <f>ROUND(E396*H396,2)</f>
        <v>0</v>
      </c>
      <c r="J396" s="173"/>
      <c r="K396" s="174">
        <f>ROUND(E396*J396,2)</f>
        <v>0</v>
      </c>
      <c r="L396" s="174">
        <v>21</v>
      </c>
      <c r="M396" s="174">
        <f>G396*(1+L396/100)</f>
        <v>0</v>
      </c>
      <c r="N396" s="172">
        <v>0</v>
      </c>
      <c r="O396" s="172">
        <f>ROUND(E396*N396,2)</f>
        <v>0</v>
      </c>
      <c r="P396" s="172">
        <v>0</v>
      </c>
      <c r="Q396" s="172">
        <f>ROUND(E396*P396,2)</f>
        <v>0</v>
      </c>
      <c r="R396" s="174"/>
      <c r="S396" s="174" t="s">
        <v>104</v>
      </c>
      <c r="T396" s="175" t="s">
        <v>105</v>
      </c>
      <c r="U396" s="157">
        <v>0</v>
      </c>
      <c r="V396" s="157">
        <f>ROUND(E396*U396,2)</f>
        <v>0</v>
      </c>
      <c r="W396" s="157"/>
      <c r="X396" s="157" t="s">
        <v>106</v>
      </c>
      <c r="Y396" s="157" t="s">
        <v>107</v>
      </c>
      <c r="Z396" s="147"/>
      <c r="AA396" s="147"/>
      <c r="AB396" s="147"/>
      <c r="AC396" s="147"/>
      <c r="AD396" s="147"/>
      <c r="AE396" s="147"/>
      <c r="AF396" s="147"/>
      <c r="AG396" s="147" t="s">
        <v>108</v>
      </c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</row>
    <row r="397" spans="1:60" outlineLevel="2" x14ac:dyDescent="0.2">
      <c r="A397" s="154"/>
      <c r="B397" s="155"/>
      <c r="C397" s="250" t="s">
        <v>387</v>
      </c>
      <c r="D397" s="251"/>
      <c r="E397" s="251"/>
      <c r="F397" s="251"/>
      <c r="G397" s="251"/>
      <c r="H397" s="157"/>
      <c r="I397" s="157"/>
      <c r="J397" s="157"/>
      <c r="K397" s="157"/>
      <c r="L397" s="157"/>
      <c r="M397" s="157"/>
      <c r="N397" s="156"/>
      <c r="O397" s="156"/>
      <c r="P397" s="156"/>
      <c r="Q397" s="156"/>
      <c r="R397" s="157"/>
      <c r="S397" s="157"/>
      <c r="T397" s="157"/>
      <c r="U397" s="157"/>
      <c r="V397" s="157"/>
      <c r="W397" s="157"/>
      <c r="X397" s="157"/>
      <c r="Y397" s="157"/>
      <c r="Z397" s="147"/>
      <c r="AA397" s="147"/>
      <c r="AB397" s="147"/>
      <c r="AC397" s="147"/>
      <c r="AD397" s="147"/>
      <c r="AE397" s="147"/>
      <c r="AF397" s="147"/>
      <c r="AG397" s="147" t="s">
        <v>109</v>
      </c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</row>
    <row r="398" spans="1:60" outlineLevel="3" x14ac:dyDescent="0.2">
      <c r="A398" s="154"/>
      <c r="B398" s="155"/>
      <c r="C398" s="186" t="s">
        <v>116</v>
      </c>
      <c r="D398" s="158"/>
      <c r="E398" s="159"/>
      <c r="F398" s="160"/>
      <c r="G398" s="160"/>
      <c r="H398" s="157"/>
      <c r="I398" s="157"/>
      <c r="J398" s="157"/>
      <c r="K398" s="157"/>
      <c r="L398" s="157"/>
      <c r="M398" s="157"/>
      <c r="N398" s="156"/>
      <c r="O398" s="156"/>
      <c r="P398" s="156"/>
      <c r="Q398" s="156"/>
      <c r="R398" s="157"/>
      <c r="S398" s="157"/>
      <c r="T398" s="157"/>
      <c r="U398" s="157"/>
      <c r="V398" s="157"/>
      <c r="W398" s="157"/>
      <c r="X398" s="157"/>
      <c r="Y398" s="157"/>
      <c r="Z398" s="147"/>
      <c r="AA398" s="147"/>
      <c r="AB398" s="147"/>
      <c r="AC398" s="147"/>
      <c r="AD398" s="147"/>
      <c r="AE398" s="147"/>
      <c r="AF398" s="147"/>
      <c r="AG398" s="147" t="s">
        <v>109</v>
      </c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</row>
    <row r="399" spans="1:60" outlineLevel="3" x14ac:dyDescent="0.2">
      <c r="A399" s="154"/>
      <c r="B399" s="155"/>
      <c r="C399" s="248" t="s">
        <v>388</v>
      </c>
      <c r="D399" s="249"/>
      <c r="E399" s="249"/>
      <c r="F399" s="249"/>
      <c r="G399" s="249"/>
      <c r="H399" s="157"/>
      <c r="I399" s="157"/>
      <c r="J399" s="157"/>
      <c r="K399" s="157"/>
      <c r="L399" s="157"/>
      <c r="M399" s="157"/>
      <c r="N399" s="156"/>
      <c r="O399" s="156"/>
      <c r="P399" s="156"/>
      <c r="Q399" s="156"/>
      <c r="R399" s="157"/>
      <c r="S399" s="157"/>
      <c r="T399" s="157"/>
      <c r="U399" s="157"/>
      <c r="V399" s="157"/>
      <c r="W399" s="157"/>
      <c r="X399" s="157"/>
      <c r="Y399" s="157"/>
      <c r="Z399" s="147"/>
      <c r="AA399" s="147"/>
      <c r="AB399" s="147"/>
      <c r="AC399" s="147"/>
      <c r="AD399" s="147"/>
      <c r="AE399" s="147"/>
      <c r="AF399" s="147"/>
      <c r="AG399" s="147" t="s">
        <v>109</v>
      </c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</row>
    <row r="400" spans="1:60" outlineLevel="3" x14ac:dyDescent="0.2">
      <c r="A400" s="154"/>
      <c r="B400" s="155"/>
      <c r="C400" s="248" t="s">
        <v>389</v>
      </c>
      <c r="D400" s="249"/>
      <c r="E400" s="249"/>
      <c r="F400" s="249"/>
      <c r="G400" s="249"/>
      <c r="H400" s="157"/>
      <c r="I400" s="157"/>
      <c r="J400" s="157"/>
      <c r="K400" s="157"/>
      <c r="L400" s="157"/>
      <c r="M400" s="157"/>
      <c r="N400" s="156"/>
      <c r="O400" s="156"/>
      <c r="P400" s="156"/>
      <c r="Q400" s="156"/>
      <c r="R400" s="157"/>
      <c r="S400" s="157"/>
      <c r="T400" s="157"/>
      <c r="U400" s="157"/>
      <c r="V400" s="157"/>
      <c r="W400" s="157"/>
      <c r="X400" s="157"/>
      <c r="Y400" s="157"/>
      <c r="Z400" s="147"/>
      <c r="AA400" s="147"/>
      <c r="AB400" s="147"/>
      <c r="AC400" s="147"/>
      <c r="AD400" s="147"/>
      <c r="AE400" s="147"/>
      <c r="AF400" s="147"/>
      <c r="AG400" s="147" t="s">
        <v>109</v>
      </c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</row>
    <row r="401" spans="1:60" outlineLevel="3" x14ac:dyDescent="0.2">
      <c r="A401" s="154"/>
      <c r="B401" s="155"/>
      <c r="C401" s="248" t="s">
        <v>390</v>
      </c>
      <c r="D401" s="249"/>
      <c r="E401" s="249"/>
      <c r="F401" s="249"/>
      <c r="G401" s="249"/>
      <c r="H401" s="157"/>
      <c r="I401" s="157"/>
      <c r="J401" s="157"/>
      <c r="K401" s="157"/>
      <c r="L401" s="157"/>
      <c r="M401" s="157"/>
      <c r="N401" s="156"/>
      <c r="O401" s="156"/>
      <c r="P401" s="156"/>
      <c r="Q401" s="156"/>
      <c r="R401" s="157"/>
      <c r="S401" s="157"/>
      <c r="T401" s="157"/>
      <c r="U401" s="157"/>
      <c r="V401" s="157"/>
      <c r="W401" s="157"/>
      <c r="X401" s="157"/>
      <c r="Y401" s="157"/>
      <c r="Z401" s="147"/>
      <c r="AA401" s="147"/>
      <c r="AB401" s="147"/>
      <c r="AC401" s="147"/>
      <c r="AD401" s="147"/>
      <c r="AE401" s="147"/>
      <c r="AF401" s="147"/>
      <c r="AG401" s="147" t="s">
        <v>109</v>
      </c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</row>
    <row r="402" spans="1:60" outlineLevel="3" x14ac:dyDescent="0.2">
      <c r="A402" s="154"/>
      <c r="B402" s="155"/>
      <c r="C402" s="248" t="s">
        <v>391</v>
      </c>
      <c r="D402" s="249"/>
      <c r="E402" s="249"/>
      <c r="F402" s="249"/>
      <c r="G402" s="249"/>
      <c r="H402" s="157"/>
      <c r="I402" s="157"/>
      <c r="J402" s="157"/>
      <c r="K402" s="157"/>
      <c r="L402" s="157"/>
      <c r="M402" s="157"/>
      <c r="N402" s="156"/>
      <c r="O402" s="156"/>
      <c r="P402" s="156"/>
      <c r="Q402" s="156"/>
      <c r="R402" s="157"/>
      <c r="S402" s="157"/>
      <c r="T402" s="157"/>
      <c r="U402" s="157"/>
      <c r="V402" s="157"/>
      <c r="W402" s="157"/>
      <c r="X402" s="157"/>
      <c r="Y402" s="157"/>
      <c r="Z402" s="147"/>
      <c r="AA402" s="147"/>
      <c r="AB402" s="147"/>
      <c r="AC402" s="147"/>
      <c r="AD402" s="147"/>
      <c r="AE402" s="147"/>
      <c r="AF402" s="147"/>
      <c r="AG402" s="147" t="s">
        <v>109</v>
      </c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</row>
    <row r="403" spans="1:60" outlineLevel="3" x14ac:dyDescent="0.2">
      <c r="A403" s="154"/>
      <c r="B403" s="155"/>
      <c r="C403" s="248" t="s">
        <v>392</v>
      </c>
      <c r="D403" s="249"/>
      <c r="E403" s="249"/>
      <c r="F403" s="249"/>
      <c r="G403" s="249"/>
      <c r="H403" s="157"/>
      <c r="I403" s="157"/>
      <c r="J403" s="157"/>
      <c r="K403" s="157"/>
      <c r="L403" s="157"/>
      <c r="M403" s="157"/>
      <c r="N403" s="156"/>
      <c r="O403" s="156"/>
      <c r="P403" s="156"/>
      <c r="Q403" s="156"/>
      <c r="R403" s="157"/>
      <c r="S403" s="157"/>
      <c r="T403" s="157"/>
      <c r="U403" s="157"/>
      <c r="V403" s="157"/>
      <c r="W403" s="157"/>
      <c r="X403" s="157"/>
      <c r="Y403" s="157"/>
      <c r="Z403" s="147"/>
      <c r="AA403" s="147"/>
      <c r="AB403" s="147"/>
      <c r="AC403" s="147"/>
      <c r="AD403" s="147"/>
      <c r="AE403" s="147"/>
      <c r="AF403" s="147"/>
      <c r="AG403" s="147" t="s">
        <v>109</v>
      </c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</row>
    <row r="404" spans="1:60" outlineLevel="1" x14ac:dyDescent="0.2">
      <c r="A404" s="169">
        <v>56</v>
      </c>
      <c r="B404" s="170" t="s">
        <v>393</v>
      </c>
      <c r="C404" s="185" t="s">
        <v>394</v>
      </c>
      <c r="D404" s="171" t="s">
        <v>103</v>
      </c>
      <c r="E404" s="172">
        <v>3</v>
      </c>
      <c r="F404" s="173"/>
      <c r="G404" s="174">
        <f>ROUND(E404*F404,2)</f>
        <v>0</v>
      </c>
      <c r="H404" s="173"/>
      <c r="I404" s="174">
        <f>ROUND(E404*H404,2)</f>
        <v>0</v>
      </c>
      <c r="J404" s="173"/>
      <c r="K404" s="174">
        <f>ROUND(E404*J404,2)</f>
        <v>0</v>
      </c>
      <c r="L404" s="174">
        <v>21</v>
      </c>
      <c r="M404" s="174">
        <f>G404*(1+L404/100)</f>
        <v>0</v>
      </c>
      <c r="N404" s="172">
        <v>0</v>
      </c>
      <c r="O404" s="172">
        <f>ROUND(E404*N404,2)</f>
        <v>0</v>
      </c>
      <c r="P404" s="172">
        <v>0</v>
      </c>
      <c r="Q404" s="172">
        <f>ROUND(E404*P404,2)</f>
        <v>0</v>
      </c>
      <c r="R404" s="174"/>
      <c r="S404" s="174" t="s">
        <v>104</v>
      </c>
      <c r="T404" s="175" t="s">
        <v>105</v>
      </c>
      <c r="U404" s="157">
        <v>0</v>
      </c>
      <c r="V404" s="157">
        <f>ROUND(E404*U404,2)</f>
        <v>0</v>
      </c>
      <c r="W404" s="157"/>
      <c r="X404" s="157" t="s">
        <v>106</v>
      </c>
      <c r="Y404" s="157" t="s">
        <v>107</v>
      </c>
      <c r="Z404" s="147"/>
      <c r="AA404" s="147"/>
      <c r="AB404" s="147"/>
      <c r="AC404" s="147"/>
      <c r="AD404" s="147"/>
      <c r="AE404" s="147"/>
      <c r="AF404" s="147"/>
      <c r="AG404" s="147" t="s">
        <v>108</v>
      </c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</row>
    <row r="405" spans="1:60" outlineLevel="2" x14ac:dyDescent="0.2">
      <c r="A405" s="154"/>
      <c r="B405" s="155"/>
      <c r="C405" s="250" t="s">
        <v>395</v>
      </c>
      <c r="D405" s="251"/>
      <c r="E405" s="251"/>
      <c r="F405" s="251"/>
      <c r="G405" s="251"/>
      <c r="H405" s="157"/>
      <c r="I405" s="157"/>
      <c r="J405" s="157"/>
      <c r="K405" s="157"/>
      <c r="L405" s="157"/>
      <c r="M405" s="157"/>
      <c r="N405" s="156"/>
      <c r="O405" s="156"/>
      <c r="P405" s="156"/>
      <c r="Q405" s="156"/>
      <c r="R405" s="157"/>
      <c r="S405" s="157"/>
      <c r="T405" s="157"/>
      <c r="U405" s="157"/>
      <c r="V405" s="157"/>
      <c r="W405" s="157"/>
      <c r="X405" s="157"/>
      <c r="Y405" s="157"/>
      <c r="Z405" s="147"/>
      <c r="AA405" s="147"/>
      <c r="AB405" s="147"/>
      <c r="AC405" s="147"/>
      <c r="AD405" s="147"/>
      <c r="AE405" s="147"/>
      <c r="AF405" s="147"/>
      <c r="AG405" s="147" t="s">
        <v>109</v>
      </c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</row>
    <row r="406" spans="1:60" outlineLevel="3" x14ac:dyDescent="0.2">
      <c r="A406" s="154"/>
      <c r="B406" s="155"/>
      <c r="C406" s="248" t="s">
        <v>389</v>
      </c>
      <c r="D406" s="249"/>
      <c r="E406" s="249"/>
      <c r="F406" s="249"/>
      <c r="G406" s="249"/>
      <c r="H406" s="157"/>
      <c r="I406" s="157"/>
      <c r="J406" s="157"/>
      <c r="K406" s="157"/>
      <c r="L406" s="157"/>
      <c r="M406" s="157"/>
      <c r="N406" s="156"/>
      <c r="O406" s="156"/>
      <c r="P406" s="156"/>
      <c r="Q406" s="156"/>
      <c r="R406" s="157"/>
      <c r="S406" s="157"/>
      <c r="T406" s="157"/>
      <c r="U406" s="157"/>
      <c r="V406" s="157"/>
      <c r="W406" s="157"/>
      <c r="X406" s="157"/>
      <c r="Y406" s="157"/>
      <c r="Z406" s="147"/>
      <c r="AA406" s="147"/>
      <c r="AB406" s="147"/>
      <c r="AC406" s="147"/>
      <c r="AD406" s="147"/>
      <c r="AE406" s="147"/>
      <c r="AF406" s="147"/>
      <c r="AG406" s="147" t="s">
        <v>109</v>
      </c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</row>
    <row r="407" spans="1:60" outlineLevel="3" x14ac:dyDescent="0.2">
      <c r="A407" s="154"/>
      <c r="B407" s="155"/>
      <c r="C407" s="248" t="s">
        <v>391</v>
      </c>
      <c r="D407" s="249"/>
      <c r="E407" s="249"/>
      <c r="F407" s="249"/>
      <c r="G407" s="249"/>
      <c r="H407" s="157"/>
      <c r="I407" s="157"/>
      <c r="J407" s="157"/>
      <c r="K407" s="157"/>
      <c r="L407" s="157"/>
      <c r="M407" s="157"/>
      <c r="N407" s="156"/>
      <c r="O407" s="156"/>
      <c r="P407" s="156"/>
      <c r="Q407" s="156"/>
      <c r="R407" s="157"/>
      <c r="S407" s="157"/>
      <c r="T407" s="157"/>
      <c r="U407" s="157"/>
      <c r="V407" s="157"/>
      <c r="W407" s="157"/>
      <c r="X407" s="157"/>
      <c r="Y407" s="157"/>
      <c r="Z407" s="147"/>
      <c r="AA407" s="147"/>
      <c r="AB407" s="147"/>
      <c r="AC407" s="147"/>
      <c r="AD407" s="147"/>
      <c r="AE407" s="147"/>
      <c r="AF407" s="147"/>
      <c r="AG407" s="147" t="s">
        <v>109</v>
      </c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</row>
    <row r="408" spans="1:60" outlineLevel="3" x14ac:dyDescent="0.2">
      <c r="A408" s="154"/>
      <c r="B408" s="155"/>
      <c r="C408" s="248" t="s">
        <v>396</v>
      </c>
      <c r="D408" s="249"/>
      <c r="E408" s="249"/>
      <c r="F408" s="249"/>
      <c r="G408" s="249"/>
      <c r="H408" s="157"/>
      <c r="I408" s="157"/>
      <c r="J408" s="157"/>
      <c r="K408" s="157"/>
      <c r="L408" s="157"/>
      <c r="M408" s="157"/>
      <c r="N408" s="156"/>
      <c r="O408" s="156"/>
      <c r="P408" s="156"/>
      <c r="Q408" s="156"/>
      <c r="R408" s="157"/>
      <c r="S408" s="157"/>
      <c r="T408" s="157"/>
      <c r="U408" s="157"/>
      <c r="V408" s="157"/>
      <c r="W408" s="157"/>
      <c r="X408" s="157"/>
      <c r="Y408" s="157"/>
      <c r="Z408" s="147"/>
      <c r="AA408" s="147"/>
      <c r="AB408" s="147"/>
      <c r="AC408" s="147"/>
      <c r="AD408" s="147"/>
      <c r="AE408" s="147"/>
      <c r="AF408" s="147"/>
      <c r="AG408" s="147" t="s">
        <v>109</v>
      </c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</row>
    <row r="409" spans="1:60" outlineLevel="1" x14ac:dyDescent="0.2">
      <c r="A409" s="169">
        <v>57</v>
      </c>
      <c r="B409" s="170" t="s">
        <v>397</v>
      </c>
      <c r="C409" s="185" t="s">
        <v>398</v>
      </c>
      <c r="D409" s="171" t="s">
        <v>103</v>
      </c>
      <c r="E409" s="172">
        <v>8</v>
      </c>
      <c r="F409" s="173"/>
      <c r="G409" s="174">
        <f>ROUND(E409*F409,2)</f>
        <v>0</v>
      </c>
      <c r="H409" s="173"/>
      <c r="I409" s="174">
        <f>ROUND(E409*H409,2)</f>
        <v>0</v>
      </c>
      <c r="J409" s="173"/>
      <c r="K409" s="174">
        <f>ROUND(E409*J409,2)</f>
        <v>0</v>
      </c>
      <c r="L409" s="174">
        <v>21</v>
      </c>
      <c r="M409" s="174">
        <f>G409*(1+L409/100)</f>
        <v>0</v>
      </c>
      <c r="N409" s="172">
        <v>0</v>
      </c>
      <c r="O409" s="172">
        <f>ROUND(E409*N409,2)</f>
        <v>0</v>
      </c>
      <c r="P409" s="172">
        <v>0</v>
      </c>
      <c r="Q409" s="172">
        <f>ROUND(E409*P409,2)</f>
        <v>0</v>
      </c>
      <c r="R409" s="174"/>
      <c r="S409" s="174" t="s">
        <v>104</v>
      </c>
      <c r="T409" s="175" t="s">
        <v>105</v>
      </c>
      <c r="U409" s="157">
        <v>0</v>
      </c>
      <c r="V409" s="157">
        <f>ROUND(E409*U409,2)</f>
        <v>0</v>
      </c>
      <c r="W409" s="157"/>
      <c r="X409" s="157" t="s">
        <v>106</v>
      </c>
      <c r="Y409" s="157" t="s">
        <v>107</v>
      </c>
      <c r="Z409" s="147"/>
      <c r="AA409" s="147"/>
      <c r="AB409" s="147"/>
      <c r="AC409" s="147"/>
      <c r="AD409" s="147"/>
      <c r="AE409" s="147"/>
      <c r="AF409" s="147"/>
      <c r="AG409" s="147" t="s">
        <v>108</v>
      </c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</row>
    <row r="410" spans="1:60" outlineLevel="2" x14ac:dyDescent="0.2">
      <c r="A410" s="154"/>
      <c r="B410" s="155"/>
      <c r="C410" s="250" t="s">
        <v>399</v>
      </c>
      <c r="D410" s="251"/>
      <c r="E410" s="251"/>
      <c r="F410" s="251"/>
      <c r="G410" s="251"/>
      <c r="H410" s="157"/>
      <c r="I410" s="157"/>
      <c r="J410" s="157"/>
      <c r="K410" s="157"/>
      <c r="L410" s="157"/>
      <c r="M410" s="157"/>
      <c r="N410" s="156"/>
      <c r="O410" s="156"/>
      <c r="P410" s="156"/>
      <c r="Q410" s="156"/>
      <c r="R410" s="157"/>
      <c r="S410" s="157"/>
      <c r="T410" s="157"/>
      <c r="U410" s="157"/>
      <c r="V410" s="157"/>
      <c r="W410" s="157"/>
      <c r="X410" s="157"/>
      <c r="Y410" s="157"/>
      <c r="Z410" s="147"/>
      <c r="AA410" s="147"/>
      <c r="AB410" s="147"/>
      <c r="AC410" s="147"/>
      <c r="AD410" s="147"/>
      <c r="AE410" s="147"/>
      <c r="AF410" s="147"/>
      <c r="AG410" s="147" t="s">
        <v>109</v>
      </c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</row>
    <row r="411" spans="1:60" outlineLevel="3" x14ac:dyDescent="0.2">
      <c r="A411" s="154"/>
      <c r="B411" s="155"/>
      <c r="C411" s="186" t="s">
        <v>116</v>
      </c>
      <c r="D411" s="158"/>
      <c r="E411" s="159"/>
      <c r="F411" s="160"/>
      <c r="G411" s="160"/>
      <c r="H411" s="157"/>
      <c r="I411" s="157"/>
      <c r="J411" s="157"/>
      <c r="K411" s="157"/>
      <c r="L411" s="157"/>
      <c r="M411" s="157"/>
      <c r="N411" s="156"/>
      <c r="O411" s="156"/>
      <c r="P411" s="156"/>
      <c r="Q411" s="156"/>
      <c r="R411" s="157"/>
      <c r="S411" s="157"/>
      <c r="T411" s="157"/>
      <c r="U411" s="157"/>
      <c r="V411" s="157"/>
      <c r="W411" s="157"/>
      <c r="X411" s="157"/>
      <c r="Y411" s="157"/>
      <c r="Z411" s="147"/>
      <c r="AA411" s="147"/>
      <c r="AB411" s="147"/>
      <c r="AC411" s="147"/>
      <c r="AD411" s="147"/>
      <c r="AE411" s="147"/>
      <c r="AF411" s="147"/>
      <c r="AG411" s="147" t="s">
        <v>109</v>
      </c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</row>
    <row r="412" spans="1:60" outlineLevel="3" x14ac:dyDescent="0.2">
      <c r="A412" s="154"/>
      <c r="B412" s="155"/>
      <c r="C412" s="248" t="s">
        <v>400</v>
      </c>
      <c r="D412" s="249"/>
      <c r="E412" s="249"/>
      <c r="F412" s="249"/>
      <c r="G412" s="249"/>
      <c r="H412" s="157"/>
      <c r="I412" s="157"/>
      <c r="J412" s="157"/>
      <c r="K412" s="157"/>
      <c r="L412" s="157"/>
      <c r="M412" s="157"/>
      <c r="N412" s="156"/>
      <c r="O412" s="156"/>
      <c r="P412" s="156"/>
      <c r="Q412" s="156"/>
      <c r="R412" s="157"/>
      <c r="S412" s="157"/>
      <c r="T412" s="157"/>
      <c r="U412" s="157"/>
      <c r="V412" s="157"/>
      <c r="W412" s="157"/>
      <c r="X412" s="157"/>
      <c r="Y412" s="157"/>
      <c r="Z412" s="147"/>
      <c r="AA412" s="147"/>
      <c r="AB412" s="147"/>
      <c r="AC412" s="147"/>
      <c r="AD412" s="147"/>
      <c r="AE412" s="147"/>
      <c r="AF412" s="147"/>
      <c r="AG412" s="147" t="s">
        <v>109</v>
      </c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</row>
    <row r="413" spans="1:60" outlineLevel="3" x14ac:dyDescent="0.2">
      <c r="A413" s="154"/>
      <c r="B413" s="155"/>
      <c r="C413" s="248" t="s">
        <v>401</v>
      </c>
      <c r="D413" s="249"/>
      <c r="E413" s="249"/>
      <c r="F413" s="249"/>
      <c r="G413" s="249"/>
      <c r="H413" s="157"/>
      <c r="I413" s="157"/>
      <c r="J413" s="157"/>
      <c r="K413" s="157"/>
      <c r="L413" s="157"/>
      <c r="M413" s="157"/>
      <c r="N413" s="156"/>
      <c r="O413" s="156"/>
      <c r="P413" s="156"/>
      <c r="Q413" s="156"/>
      <c r="R413" s="157"/>
      <c r="S413" s="157"/>
      <c r="T413" s="157"/>
      <c r="U413" s="157"/>
      <c r="V413" s="157"/>
      <c r="W413" s="157"/>
      <c r="X413" s="157"/>
      <c r="Y413" s="157"/>
      <c r="Z413" s="147"/>
      <c r="AA413" s="147"/>
      <c r="AB413" s="147"/>
      <c r="AC413" s="147"/>
      <c r="AD413" s="147"/>
      <c r="AE413" s="147"/>
      <c r="AF413" s="147"/>
      <c r="AG413" s="147" t="s">
        <v>109</v>
      </c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</row>
    <row r="414" spans="1:60" outlineLevel="3" x14ac:dyDescent="0.2">
      <c r="A414" s="154"/>
      <c r="B414" s="155"/>
      <c r="C414" s="248" t="s">
        <v>391</v>
      </c>
      <c r="D414" s="249"/>
      <c r="E414" s="249"/>
      <c r="F414" s="249"/>
      <c r="G414" s="249"/>
      <c r="H414" s="157"/>
      <c r="I414" s="157"/>
      <c r="J414" s="157"/>
      <c r="K414" s="157"/>
      <c r="L414" s="157"/>
      <c r="M414" s="157"/>
      <c r="N414" s="156"/>
      <c r="O414" s="156"/>
      <c r="P414" s="156"/>
      <c r="Q414" s="156"/>
      <c r="R414" s="157"/>
      <c r="S414" s="157"/>
      <c r="T414" s="157"/>
      <c r="U414" s="157"/>
      <c r="V414" s="157"/>
      <c r="W414" s="157"/>
      <c r="X414" s="157"/>
      <c r="Y414" s="157"/>
      <c r="Z414" s="147"/>
      <c r="AA414" s="147"/>
      <c r="AB414" s="147"/>
      <c r="AC414" s="147"/>
      <c r="AD414" s="147"/>
      <c r="AE414" s="147"/>
      <c r="AF414" s="147"/>
      <c r="AG414" s="147" t="s">
        <v>109</v>
      </c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</row>
    <row r="415" spans="1:60" outlineLevel="3" x14ac:dyDescent="0.2">
      <c r="A415" s="154"/>
      <c r="B415" s="155"/>
      <c r="C415" s="248" t="s">
        <v>389</v>
      </c>
      <c r="D415" s="249"/>
      <c r="E415" s="249"/>
      <c r="F415" s="249"/>
      <c r="G415" s="249"/>
      <c r="H415" s="157"/>
      <c r="I415" s="157"/>
      <c r="J415" s="157"/>
      <c r="K415" s="157"/>
      <c r="L415" s="157"/>
      <c r="M415" s="157"/>
      <c r="N415" s="156"/>
      <c r="O415" s="156"/>
      <c r="P415" s="156"/>
      <c r="Q415" s="156"/>
      <c r="R415" s="157"/>
      <c r="S415" s="157"/>
      <c r="T415" s="157"/>
      <c r="U415" s="157"/>
      <c r="V415" s="157"/>
      <c r="W415" s="157"/>
      <c r="X415" s="157"/>
      <c r="Y415" s="157"/>
      <c r="Z415" s="147"/>
      <c r="AA415" s="147"/>
      <c r="AB415" s="147"/>
      <c r="AC415" s="147"/>
      <c r="AD415" s="147"/>
      <c r="AE415" s="147"/>
      <c r="AF415" s="147"/>
      <c r="AG415" s="147" t="s">
        <v>109</v>
      </c>
      <c r="AH415" s="147"/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</row>
    <row r="416" spans="1:60" outlineLevel="3" x14ac:dyDescent="0.2">
      <c r="A416" s="154"/>
      <c r="B416" s="155"/>
      <c r="C416" s="248" t="s">
        <v>402</v>
      </c>
      <c r="D416" s="249"/>
      <c r="E416" s="249"/>
      <c r="F416" s="249"/>
      <c r="G416" s="249"/>
      <c r="H416" s="157"/>
      <c r="I416" s="157"/>
      <c r="J416" s="157"/>
      <c r="K416" s="157"/>
      <c r="L416" s="157"/>
      <c r="M416" s="157"/>
      <c r="N416" s="156"/>
      <c r="O416" s="156"/>
      <c r="P416" s="156"/>
      <c r="Q416" s="156"/>
      <c r="R416" s="157"/>
      <c r="S416" s="157"/>
      <c r="T416" s="157"/>
      <c r="U416" s="157"/>
      <c r="V416" s="157"/>
      <c r="W416" s="157"/>
      <c r="X416" s="157"/>
      <c r="Y416" s="157"/>
      <c r="Z416" s="147"/>
      <c r="AA416" s="147"/>
      <c r="AB416" s="147"/>
      <c r="AC416" s="147"/>
      <c r="AD416" s="147"/>
      <c r="AE416" s="147"/>
      <c r="AF416" s="147"/>
      <c r="AG416" s="147" t="s">
        <v>109</v>
      </c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</row>
    <row r="417" spans="1:60" outlineLevel="1" x14ac:dyDescent="0.2">
      <c r="A417" s="169">
        <v>58</v>
      </c>
      <c r="B417" s="170" t="s">
        <v>403</v>
      </c>
      <c r="C417" s="185" t="s">
        <v>404</v>
      </c>
      <c r="D417" s="171" t="s">
        <v>103</v>
      </c>
      <c r="E417" s="172">
        <v>9</v>
      </c>
      <c r="F417" s="173"/>
      <c r="G417" s="174">
        <f>ROUND(E417*F417,2)</f>
        <v>0</v>
      </c>
      <c r="H417" s="173"/>
      <c r="I417" s="174">
        <f>ROUND(E417*H417,2)</f>
        <v>0</v>
      </c>
      <c r="J417" s="173"/>
      <c r="K417" s="174">
        <f>ROUND(E417*J417,2)</f>
        <v>0</v>
      </c>
      <c r="L417" s="174">
        <v>21</v>
      </c>
      <c r="M417" s="174">
        <f>G417*(1+L417/100)</f>
        <v>0</v>
      </c>
      <c r="N417" s="172">
        <v>0</v>
      </c>
      <c r="O417" s="172">
        <f>ROUND(E417*N417,2)</f>
        <v>0</v>
      </c>
      <c r="P417" s="172">
        <v>0</v>
      </c>
      <c r="Q417" s="172">
        <f>ROUND(E417*P417,2)</f>
        <v>0</v>
      </c>
      <c r="R417" s="174"/>
      <c r="S417" s="174" t="s">
        <v>104</v>
      </c>
      <c r="T417" s="175" t="s">
        <v>105</v>
      </c>
      <c r="U417" s="157">
        <v>0</v>
      </c>
      <c r="V417" s="157">
        <f>ROUND(E417*U417,2)</f>
        <v>0</v>
      </c>
      <c r="W417" s="157"/>
      <c r="X417" s="157" t="s">
        <v>106</v>
      </c>
      <c r="Y417" s="157" t="s">
        <v>107</v>
      </c>
      <c r="Z417" s="147"/>
      <c r="AA417" s="147"/>
      <c r="AB417" s="147"/>
      <c r="AC417" s="147"/>
      <c r="AD417" s="147"/>
      <c r="AE417" s="147"/>
      <c r="AF417" s="147"/>
      <c r="AG417" s="147" t="s">
        <v>108</v>
      </c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</row>
    <row r="418" spans="1:60" outlineLevel="2" x14ac:dyDescent="0.2">
      <c r="A418" s="154"/>
      <c r="B418" s="155"/>
      <c r="C418" s="250" t="s">
        <v>405</v>
      </c>
      <c r="D418" s="251"/>
      <c r="E418" s="251"/>
      <c r="F418" s="251"/>
      <c r="G418" s="251"/>
      <c r="H418" s="157"/>
      <c r="I418" s="157"/>
      <c r="J418" s="157"/>
      <c r="K418" s="157"/>
      <c r="L418" s="157"/>
      <c r="M418" s="157"/>
      <c r="N418" s="156"/>
      <c r="O418" s="156"/>
      <c r="P418" s="156"/>
      <c r="Q418" s="156"/>
      <c r="R418" s="157"/>
      <c r="S418" s="157"/>
      <c r="T418" s="157"/>
      <c r="U418" s="157"/>
      <c r="V418" s="157"/>
      <c r="W418" s="157"/>
      <c r="X418" s="157"/>
      <c r="Y418" s="157"/>
      <c r="Z418" s="147"/>
      <c r="AA418" s="147"/>
      <c r="AB418" s="147"/>
      <c r="AC418" s="147"/>
      <c r="AD418" s="147"/>
      <c r="AE418" s="147"/>
      <c r="AF418" s="147"/>
      <c r="AG418" s="147" t="s">
        <v>109</v>
      </c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</row>
    <row r="419" spans="1:60" outlineLevel="3" x14ac:dyDescent="0.2">
      <c r="A419" s="154"/>
      <c r="B419" s="155"/>
      <c r="C419" s="186" t="s">
        <v>116</v>
      </c>
      <c r="D419" s="158"/>
      <c r="E419" s="159"/>
      <c r="F419" s="160"/>
      <c r="G419" s="160"/>
      <c r="H419" s="157"/>
      <c r="I419" s="157"/>
      <c r="J419" s="157"/>
      <c r="K419" s="157"/>
      <c r="L419" s="157"/>
      <c r="M419" s="157"/>
      <c r="N419" s="156"/>
      <c r="O419" s="156"/>
      <c r="P419" s="156"/>
      <c r="Q419" s="156"/>
      <c r="R419" s="157"/>
      <c r="S419" s="157"/>
      <c r="T419" s="157"/>
      <c r="U419" s="157"/>
      <c r="V419" s="157"/>
      <c r="W419" s="157"/>
      <c r="X419" s="157"/>
      <c r="Y419" s="157"/>
      <c r="Z419" s="147"/>
      <c r="AA419" s="147"/>
      <c r="AB419" s="147"/>
      <c r="AC419" s="147"/>
      <c r="AD419" s="147"/>
      <c r="AE419" s="147"/>
      <c r="AF419" s="147"/>
      <c r="AG419" s="147" t="s">
        <v>109</v>
      </c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</row>
    <row r="420" spans="1:60" outlineLevel="3" x14ac:dyDescent="0.2">
      <c r="A420" s="154"/>
      <c r="B420" s="155"/>
      <c r="C420" s="248" t="s">
        <v>406</v>
      </c>
      <c r="D420" s="249"/>
      <c r="E420" s="249"/>
      <c r="F420" s="249"/>
      <c r="G420" s="249"/>
      <c r="H420" s="157"/>
      <c r="I420" s="157"/>
      <c r="J420" s="157"/>
      <c r="K420" s="157"/>
      <c r="L420" s="157"/>
      <c r="M420" s="157"/>
      <c r="N420" s="156"/>
      <c r="O420" s="156"/>
      <c r="P420" s="156"/>
      <c r="Q420" s="156"/>
      <c r="R420" s="157"/>
      <c r="S420" s="157"/>
      <c r="T420" s="157"/>
      <c r="U420" s="157"/>
      <c r="V420" s="157"/>
      <c r="W420" s="157"/>
      <c r="X420" s="157"/>
      <c r="Y420" s="157"/>
      <c r="Z420" s="147"/>
      <c r="AA420" s="147"/>
      <c r="AB420" s="147"/>
      <c r="AC420" s="147"/>
      <c r="AD420" s="147"/>
      <c r="AE420" s="147"/>
      <c r="AF420" s="147"/>
      <c r="AG420" s="147" t="s">
        <v>109</v>
      </c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</row>
    <row r="421" spans="1:60" outlineLevel="3" x14ac:dyDescent="0.2">
      <c r="A421" s="154"/>
      <c r="B421" s="155"/>
      <c r="C421" s="248" t="s">
        <v>407</v>
      </c>
      <c r="D421" s="249"/>
      <c r="E421" s="249"/>
      <c r="F421" s="249"/>
      <c r="G421" s="249"/>
      <c r="H421" s="157"/>
      <c r="I421" s="157"/>
      <c r="J421" s="157"/>
      <c r="K421" s="157"/>
      <c r="L421" s="157"/>
      <c r="M421" s="157"/>
      <c r="N421" s="156"/>
      <c r="O421" s="156"/>
      <c r="P421" s="156"/>
      <c r="Q421" s="156"/>
      <c r="R421" s="157"/>
      <c r="S421" s="157"/>
      <c r="T421" s="157"/>
      <c r="U421" s="157"/>
      <c r="V421" s="157"/>
      <c r="W421" s="157"/>
      <c r="X421" s="157"/>
      <c r="Y421" s="157"/>
      <c r="Z421" s="147"/>
      <c r="AA421" s="147"/>
      <c r="AB421" s="147"/>
      <c r="AC421" s="147"/>
      <c r="AD421" s="147"/>
      <c r="AE421" s="147"/>
      <c r="AF421" s="147"/>
      <c r="AG421" s="147" t="s">
        <v>109</v>
      </c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</row>
    <row r="422" spans="1:60" outlineLevel="3" x14ac:dyDescent="0.2">
      <c r="A422" s="154"/>
      <c r="B422" s="155"/>
      <c r="C422" s="248" t="s">
        <v>408</v>
      </c>
      <c r="D422" s="249"/>
      <c r="E422" s="249"/>
      <c r="F422" s="249"/>
      <c r="G422" s="249"/>
      <c r="H422" s="157"/>
      <c r="I422" s="157"/>
      <c r="J422" s="157"/>
      <c r="K422" s="157"/>
      <c r="L422" s="157"/>
      <c r="M422" s="157"/>
      <c r="N422" s="156"/>
      <c r="O422" s="156"/>
      <c r="P422" s="156"/>
      <c r="Q422" s="156"/>
      <c r="R422" s="157"/>
      <c r="S422" s="157"/>
      <c r="T422" s="157"/>
      <c r="U422" s="157"/>
      <c r="V422" s="157"/>
      <c r="W422" s="157"/>
      <c r="X422" s="157"/>
      <c r="Y422" s="157"/>
      <c r="Z422" s="147"/>
      <c r="AA422" s="147"/>
      <c r="AB422" s="147"/>
      <c r="AC422" s="147"/>
      <c r="AD422" s="147"/>
      <c r="AE422" s="147"/>
      <c r="AF422" s="147"/>
      <c r="AG422" s="147" t="s">
        <v>109</v>
      </c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</row>
    <row r="423" spans="1:60" outlineLevel="3" x14ac:dyDescent="0.2">
      <c r="A423" s="154"/>
      <c r="B423" s="155"/>
      <c r="C423" s="248" t="s">
        <v>409</v>
      </c>
      <c r="D423" s="249"/>
      <c r="E423" s="249"/>
      <c r="F423" s="249"/>
      <c r="G423" s="249"/>
      <c r="H423" s="157"/>
      <c r="I423" s="157"/>
      <c r="J423" s="157"/>
      <c r="K423" s="157"/>
      <c r="L423" s="157"/>
      <c r="M423" s="157"/>
      <c r="N423" s="156"/>
      <c r="O423" s="156"/>
      <c r="P423" s="156"/>
      <c r="Q423" s="156"/>
      <c r="R423" s="157"/>
      <c r="S423" s="157"/>
      <c r="T423" s="157"/>
      <c r="U423" s="157"/>
      <c r="V423" s="157"/>
      <c r="W423" s="157"/>
      <c r="X423" s="157"/>
      <c r="Y423" s="157"/>
      <c r="Z423" s="147"/>
      <c r="AA423" s="147"/>
      <c r="AB423" s="147"/>
      <c r="AC423" s="147"/>
      <c r="AD423" s="147"/>
      <c r="AE423" s="147"/>
      <c r="AF423" s="147"/>
      <c r="AG423" s="147" t="s">
        <v>109</v>
      </c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</row>
    <row r="424" spans="1:60" outlineLevel="3" x14ac:dyDescent="0.2">
      <c r="A424" s="154"/>
      <c r="B424" s="155"/>
      <c r="C424" s="248" t="s">
        <v>410</v>
      </c>
      <c r="D424" s="249"/>
      <c r="E424" s="249"/>
      <c r="F424" s="249"/>
      <c r="G424" s="249"/>
      <c r="H424" s="157"/>
      <c r="I424" s="157"/>
      <c r="J424" s="157"/>
      <c r="K424" s="157"/>
      <c r="L424" s="157"/>
      <c r="M424" s="157"/>
      <c r="N424" s="156"/>
      <c r="O424" s="156"/>
      <c r="P424" s="156"/>
      <c r="Q424" s="156"/>
      <c r="R424" s="157"/>
      <c r="S424" s="157"/>
      <c r="T424" s="157"/>
      <c r="U424" s="157"/>
      <c r="V424" s="157"/>
      <c r="W424" s="157"/>
      <c r="X424" s="157"/>
      <c r="Y424" s="157"/>
      <c r="Z424" s="147"/>
      <c r="AA424" s="147"/>
      <c r="AB424" s="147"/>
      <c r="AC424" s="147"/>
      <c r="AD424" s="147"/>
      <c r="AE424" s="147"/>
      <c r="AF424" s="147"/>
      <c r="AG424" s="147" t="s">
        <v>109</v>
      </c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</row>
    <row r="425" spans="1:60" outlineLevel="1" x14ac:dyDescent="0.2">
      <c r="A425" s="169">
        <v>59</v>
      </c>
      <c r="B425" s="170" t="s">
        <v>411</v>
      </c>
      <c r="C425" s="185" t="s">
        <v>412</v>
      </c>
      <c r="D425" s="171" t="s">
        <v>103</v>
      </c>
      <c r="E425" s="172">
        <v>2</v>
      </c>
      <c r="F425" s="173"/>
      <c r="G425" s="174">
        <f>ROUND(E425*F425,2)</f>
        <v>0</v>
      </c>
      <c r="H425" s="173"/>
      <c r="I425" s="174">
        <f>ROUND(E425*H425,2)</f>
        <v>0</v>
      </c>
      <c r="J425" s="173"/>
      <c r="K425" s="174">
        <f>ROUND(E425*J425,2)</f>
        <v>0</v>
      </c>
      <c r="L425" s="174">
        <v>21</v>
      </c>
      <c r="M425" s="174">
        <f>G425*(1+L425/100)</f>
        <v>0</v>
      </c>
      <c r="N425" s="172">
        <v>0</v>
      </c>
      <c r="O425" s="172">
        <f>ROUND(E425*N425,2)</f>
        <v>0</v>
      </c>
      <c r="P425" s="172">
        <v>0</v>
      </c>
      <c r="Q425" s="172">
        <f>ROUND(E425*P425,2)</f>
        <v>0</v>
      </c>
      <c r="R425" s="174"/>
      <c r="S425" s="174" t="s">
        <v>104</v>
      </c>
      <c r="T425" s="175" t="s">
        <v>105</v>
      </c>
      <c r="U425" s="157">
        <v>0</v>
      </c>
      <c r="V425" s="157">
        <f>ROUND(E425*U425,2)</f>
        <v>0</v>
      </c>
      <c r="W425" s="157"/>
      <c r="X425" s="157" t="s">
        <v>106</v>
      </c>
      <c r="Y425" s="157" t="s">
        <v>107</v>
      </c>
      <c r="Z425" s="147"/>
      <c r="AA425" s="147"/>
      <c r="AB425" s="147"/>
      <c r="AC425" s="147"/>
      <c r="AD425" s="147"/>
      <c r="AE425" s="147"/>
      <c r="AF425" s="147"/>
      <c r="AG425" s="147" t="s">
        <v>108</v>
      </c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</row>
    <row r="426" spans="1:60" outlineLevel="2" x14ac:dyDescent="0.2">
      <c r="A426" s="154"/>
      <c r="B426" s="155"/>
      <c r="C426" s="250" t="s">
        <v>413</v>
      </c>
      <c r="D426" s="251"/>
      <c r="E426" s="251"/>
      <c r="F426" s="251"/>
      <c r="G426" s="251"/>
      <c r="H426" s="157"/>
      <c r="I426" s="157"/>
      <c r="J426" s="157"/>
      <c r="K426" s="157"/>
      <c r="L426" s="157"/>
      <c r="M426" s="157"/>
      <c r="N426" s="156"/>
      <c r="O426" s="156"/>
      <c r="P426" s="156"/>
      <c r="Q426" s="156"/>
      <c r="R426" s="157"/>
      <c r="S426" s="157"/>
      <c r="T426" s="157"/>
      <c r="U426" s="157"/>
      <c r="V426" s="157"/>
      <c r="W426" s="157"/>
      <c r="X426" s="157"/>
      <c r="Y426" s="157"/>
      <c r="Z426" s="147"/>
      <c r="AA426" s="147"/>
      <c r="AB426" s="147"/>
      <c r="AC426" s="147"/>
      <c r="AD426" s="147"/>
      <c r="AE426" s="147"/>
      <c r="AF426" s="147"/>
      <c r="AG426" s="147" t="s">
        <v>109</v>
      </c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</row>
    <row r="427" spans="1:60" outlineLevel="3" x14ac:dyDescent="0.2">
      <c r="A427" s="154"/>
      <c r="B427" s="155"/>
      <c r="C427" s="186" t="s">
        <v>116</v>
      </c>
      <c r="D427" s="158"/>
      <c r="E427" s="159"/>
      <c r="F427" s="160"/>
      <c r="G427" s="160"/>
      <c r="H427" s="157"/>
      <c r="I427" s="157"/>
      <c r="J427" s="157"/>
      <c r="K427" s="157"/>
      <c r="L427" s="157"/>
      <c r="M427" s="157"/>
      <c r="N427" s="156"/>
      <c r="O427" s="156"/>
      <c r="P427" s="156"/>
      <c r="Q427" s="156"/>
      <c r="R427" s="157"/>
      <c r="S427" s="157"/>
      <c r="T427" s="157"/>
      <c r="U427" s="157"/>
      <c r="V427" s="157"/>
      <c r="W427" s="157"/>
      <c r="X427" s="157"/>
      <c r="Y427" s="157"/>
      <c r="Z427" s="147"/>
      <c r="AA427" s="147"/>
      <c r="AB427" s="147"/>
      <c r="AC427" s="147"/>
      <c r="AD427" s="147"/>
      <c r="AE427" s="147"/>
      <c r="AF427" s="147"/>
      <c r="AG427" s="147" t="s">
        <v>109</v>
      </c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</row>
    <row r="428" spans="1:60" outlineLevel="3" x14ac:dyDescent="0.2">
      <c r="A428" s="154"/>
      <c r="B428" s="155"/>
      <c r="C428" s="248" t="s">
        <v>406</v>
      </c>
      <c r="D428" s="249"/>
      <c r="E428" s="249"/>
      <c r="F428" s="249"/>
      <c r="G428" s="249"/>
      <c r="H428" s="157"/>
      <c r="I428" s="157"/>
      <c r="J428" s="157"/>
      <c r="K428" s="157"/>
      <c r="L428" s="157"/>
      <c r="M428" s="157"/>
      <c r="N428" s="156"/>
      <c r="O428" s="156"/>
      <c r="P428" s="156"/>
      <c r="Q428" s="156"/>
      <c r="R428" s="157"/>
      <c r="S428" s="157"/>
      <c r="T428" s="157"/>
      <c r="U428" s="157"/>
      <c r="V428" s="157"/>
      <c r="W428" s="157"/>
      <c r="X428" s="157"/>
      <c r="Y428" s="157"/>
      <c r="Z428" s="147"/>
      <c r="AA428" s="147"/>
      <c r="AB428" s="147"/>
      <c r="AC428" s="147"/>
      <c r="AD428" s="147"/>
      <c r="AE428" s="147"/>
      <c r="AF428" s="147"/>
      <c r="AG428" s="147" t="s">
        <v>109</v>
      </c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</row>
    <row r="429" spans="1:60" outlineLevel="3" x14ac:dyDescent="0.2">
      <c r="A429" s="154"/>
      <c r="B429" s="155"/>
      <c r="C429" s="248" t="s">
        <v>407</v>
      </c>
      <c r="D429" s="249"/>
      <c r="E429" s="249"/>
      <c r="F429" s="249"/>
      <c r="G429" s="249"/>
      <c r="H429" s="157"/>
      <c r="I429" s="157"/>
      <c r="J429" s="157"/>
      <c r="K429" s="157"/>
      <c r="L429" s="157"/>
      <c r="M429" s="157"/>
      <c r="N429" s="156"/>
      <c r="O429" s="156"/>
      <c r="P429" s="156"/>
      <c r="Q429" s="156"/>
      <c r="R429" s="157"/>
      <c r="S429" s="157"/>
      <c r="T429" s="157"/>
      <c r="U429" s="157"/>
      <c r="V429" s="157"/>
      <c r="W429" s="157"/>
      <c r="X429" s="157"/>
      <c r="Y429" s="157"/>
      <c r="Z429" s="147"/>
      <c r="AA429" s="147"/>
      <c r="AB429" s="147"/>
      <c r="AC429" s="147"/>
      <c r="AD429" s="147"/>
      <c r="AE429" s="147"/>
      <c r="AF429" s="147"/>
      <c r="AG429" s="147" t="s">
        <v>109</v>
      </c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</row>
    <row r="430" spans="1:60" outlineLevel="3" x14ac:dyDescent="0.2">
      <c r="A430" s="154"/>
      <c r="B430" s="155"/>
      <c r="C430" s="248" t="s">
        <v>408</v>
      </c>
      <c r="D430" s="249"/>
      <c r="E430" s="249"/>
      <c r="F430" s="249"/>
      <c r="G430" s="249"/>
      <c r="H430" s="157"/>
      <c r="I430" s="157"/>
      <c r="J430" s="157"/>
      <c r="K430" s="157"/>
      <c r="L430" s="157"/>
      <c r="M430" s="157"/>
      <c r="N430" s="156"/>
      <c r="O430" s="156"/>
      <c r="P430" s="156"/>
      <c r="Q430" s="156"/>
      <c r="R430" s="157"/>
      <c r="S430" s="157"/>
      <c r="T430" s="157"/>
      <c r="U430" s="157"/>
      <c r="V430" s="157"/>
      <c r="W430" s="157"/>
      <c r="X430" s="157"/>
      <c r="Y430" s="157"/>
      <c r="Z430" s="147"/>
      <c r="AA430" s="147"/>
      <c r="AB430" s="147"/>
      <c r="AC430" s="147"/>
      <c r="AD430" s="147"/>
      <c r="AE430" s="147"/>
      <c r="AF430" s="147"/>
      <c r="AG430" s="147" t="s">
        <v>109</v>
      </c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</row>
    <row r="431" spans="1:60" outlineLevel="3" x14ac:dyDescent="0.2">
      <c r="A431" s="154"/>
      <c r="B431" s="155"/>
      <c r="C431" s="248" t="s">
        <v>409</v>
      </c>
      <c r="D431" s="249"/>
      <c r="E431" s="249"/>
      <c r="F431" s="249"/>
      <c r="G431" s="249"/>
      <c r="H431" s="157"/>
      <c r="I431" s="157"/>
      <c r="J431" s="157"/>
      <c r="K431" s="157"/>
      <c r="L431" s="157"/>
      <c r="M431" s="157"/>
      <c r="N431" s="156"/>
      <c r="O431" s="156"/>
      <c r="P431" s="156"/>
      <c r="Q431" s="156"/>
      <c r="R431" s="157"/>
      <c r="S431" s="157"/>
      <c r="T431" s="157"/>
      <c r="U431" s="157"/>
      <c r="V431" s="157"/>
      <c r="W431" s="157"/>
      <c r="X431" s="157"/>
      <c r="Y431" s="157"/>
      <c r="Z431" s="147"/>
      <c r="AA431" s="147"/>
      <c r="AB431" s="147"/>
      <c r="AC431" s="147"/>
      <c r="AD431" s="147"/>
      <c r="AE431" s="147"/>
      <c r="AF431" s="147"/>
      <c r="AG431" s="147" t="s">
        <v>109</v>
      </c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</row>
    <row r="432" spans="1:60" outlineLevel="3" x14ac:dyDescent="0.2">
      <c r="A432" s="154"/>
      <c r="B432" s="155"/>
      <c r="C432" s="248" t="s">
        <v>414</v>
      </c>
      <c r="D432" s="249"/>
      <c r="E432" s="249"/>
      <c r="F432" s="249"/>
      <c r="G432" s="249"/>
      <c r="H432" s="157"/>
      <c r="I432" s="157"/>
      <c r="J432" s="157"/>
      <c r="K432" s="157"/>
      <c r="L432" s="157"/>
      <c r="M432" s="157"/>
      <c r="N432" s="156"/>
      <c r="O432" s="156"/>
      <c r="P432" s="156"/>
      <c r="Q432" s="156"/>
      <c r="R432" s="157"/>
      <c r="S432" s="157"/>
      <c r="T432" s="157"/>
      <c r="U432" s="157"/>
      <c r="V432" s="157"/>
      <c r="W432" s="157"/>
      <c r="X432" s="157"/>
      <c r="Y432" s="157"/>
      <c r="Z432" s="147"/>
      <c r="AA432" s="147"/>
      <c r="AB432" s="147"/>
      <c r="AC432" s="147"/>
      <c r="AD432" s="147"/>
      <c r="AE432" s="147"/>
      <c r="AF432" s="147"/>
      <c r="AG432" s="147" t="s">
        <v>109</v>
      </c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</row>
    <row r="433" spans="1:60" outlineLevel="1" x14ac:dyDescent="0.2">
      <c r="A433" s="169">
        <v>60</v>
      </c>
      <c r="B433" s="170" t="s">
        <v>415</v>
      </c>
      <c r="C433" s="185" t="s">
        <v>416</v>
      </c>
      <c r="D433" s="171" t="s">
        <v>103</v>
      </c>
      <c r="E433" s="172">
        <v>1</v>
      </c>
      <c r="F433" s="173"/>
      <c r="G433" s="174">
        <f>ROUND(E433*F433,2)</f>
        <v>0</v>
      </c>
      <c r="H433" s="173"/>
      <c r="I433" s="174">
        <f>ROUND(E433*H433,2)</f>
        <v>0</v>
      </c>
      <c r="J433" s="173"/>
      <c r="K433" s="174">
        <f>ROUND(E433*J433,2)</f>
        <v>0</v>
      </c>
      <c r="L433" s="174">
        <v>21</v>
      </c>
      <c r="M433" s="174">
        <f>G433*(1+L433/100)</f>
        <v>0</v>
      </c>
      <c r="N433" s="172">
        <v>0</v>
      </c>
      <c r="O433" s="172">
        <f>ROUND(E433*N433,2)</f>
        <v>0</v>
      </c>
      <c r="P433" s="172">
        <v>0</v>
      </c>
      <c r="Q433" s="172">
        <f>ROUND(E433*P433,2)</f>
        <v>0</v>
      </c>
      <c r="R433" s="174"/>
      <c r="S433" s="174" t="s">
        <v>104</v>
      </c>
      <c r="T433" s="175" t="s">
        <v>105</v>
      </c>
      <c r="U433" s="157">
        <v>0</v>
      </c>
      <c r="V433" s="157">
        <f>ROUND(E433*U433,2)</f>
        <v>0</v>
      </c>
      <c r="W433" s="157"/>
      <c r="X433" s="157" t="s">
        <v>106</v>
      </c>
      <c r="Y433" s="157" t="s">
        <v>107</v>
      </c>
      <c r="Z433" s="147"/>
      <c r="AA433" s="147"/>
      <c r="AB433" s="147"/>
      <c r="AC433" s="147"/>
      <c r="AD433" s="147"/>
      <c r="AE433" s="147"/>
      <c r="AF433" s="147"/>
      <c r="AG433" s="147" t="s">
        <v>108</v>
      </c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</row>
    <row r="434" spans="1:60" outlineLevel="2" x14ac:dyDescent="0.2">
      <c r="A434" s="154"/>
      <c r="B434" s="155"/>
      <c r="C434" s="250" t="s">
        <v>417</v>
      </c>
      <c r="D434" s="251"/>
      <c r="E434" s="251"/>
      <c r="F434" s="251"/>
      <c r="G434" s="251"/>
      <c r="H434" s="157"/>
      <c r="I434" s="157"/>
      <c r="J434" s="157"/>
      <c r="K434" s="157"/>
      <c r="L434" s="157"/>
      <c r="M434" s="157"/>
      <c r="N434" s="156"/>
      <c r="O434" s="156"/>
      <c r="P434" s="156"/>
      <c r="Q434" s="156"/>
      <c r="R434" s="157"/>
      <c r="S434" s="157"/>
      <c r="T434" s="157"/>
      <c r="U434" s="157"/>
      <c r="V434" s="157"/>
      <c r="W434" s="157"/>
      <c r="X434" s="157"/>
      <c r="Y434" s="157"/>
      <c r="Z434" s="147"/>
      <c r="AA434" s="147"/>
      <c r="AB434" s="147"/>
      <c r="AC434" s="147"/>
      <c r="AD434" s="147"/>
      <c r="AE434" s="147"/>
      <c r="AF434" s="147"/>
      <c r="AG434" s="147" t="s">
        <v>109</v>
      </c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</row>
    <row r="435" spans="1:60" outlineLevel="3" x14ac:dyDescent="0.2">
      <c r="A435" s="154"/>
      <c r="B435" s="155"/>
      <c r="C435" s="248" t="s">
        <v>418</v>
      </c>
      <c r="D435" s="249"/>
      <c r="E435" s="249"/>
      <c r="F435" s="249"/>
      <c r="G435" s="249"/>
      <c r="H435" s="157"/>
      <c r="I435" s="157"/>
      <c r="J435" s="157"/>
      <c r="K435" s="157"/>
      <c r="L435" s="157"/>
      <c r="M435" s="157"/>
      <c r="N435" s="156"/>
      <c r="O435" s="156"/>
      <c r="P435" s="156"/>
      <c r="Q435" s="156"/>
      <c r="R435" s="157"/>
      <c r="S435" s="157"/>
      <c r="T435" s="157"/>
      <c r="U435" s="157"/>
      <c r="V435" s="157"/>
      <c r="W435" s="157"/>
      <c r="X435" s="157"/>
      <c r="Y435" s="157"/>
      <c r="Z435" s="147"/>
      <c r="AA435" s="147"/>
      <c r="AB435" s="147"/>
      <c r="AC435" s="147"/>
      <c r="AD435" s="147"/>
      <c r="AE435" s="147"/>
      <c r="AF435" s="147"/>
      <c r="AG435" s="147" t="s">
        <v>109</v>
      </c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</row>
    <row r="436" spans="1:60" outlineLevel="3" x14ac:dyDescent="0.2">
      <c r="A436" s="154"/>
      <c r="B436" s="155"/>
      <c r="C436" s="248" t="s">
        <v>419</v>
      </c>
      <c r="D436" s="249"/>
      <c r="E436" s="249"/>
      <c r="F436" s="249"/>
      <c r="G436" s="249"/>
      <c r="H436" s="157"/>
      <c r="I436" s="157"/>
      <c r="J436" s="157"/>
      <c r="K436" s="157"/>
      <c r="L436" s="157"/>
      <c r="M436" s="157"/>
      <c r="N436" s="156"/>
      <c r="O436" s="156"/>
      <c r="P436" s="156"/>
      <c r="Q436" s="156"/>
      <c r="R436" s="157"/>
      <c r="S436" s="157"/>
      <c r="T436" s="157"/>
      <c r="U436" s="157"/>
      <c r="V436" s="157"/>
      <c r="W436" s="157"/>
      <c r="X436" s="157"/>
      <c r="Y436" s="157"/>
      <c r="Z436" s="147"/>
      <c r="AA436" s="147"/>
      <c r="AB436" s="147"/>
      <c r="AC436" s="147"/>
      <c r="AD436" s="147"/>
      <c r="AE436" s="147"/>
      <c r="AF436" s="147"/>
      <c r="AG436" s="147" t="s">
        <v>109</v>
      </c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</row>
    <row r="437" spans="1:60" outlineLevel="3" x14ac:dyDescent="0.2">
      <c r="A437" s="154"/>
      <c r="B437" s="155"/>
      <c r="C437" s="248" t="s">
        <v>420</v>
      </c>
      <c r="D437" s="249"/>
      <c r="E437" s="249"/>
      <c r="F437" s="249"/>
      <c r="G437" s="249"/>
      <c r="H437" s="157"/>
      <c r="I437" s="157"/>
      <c r="J437" s="157"/>
      <c r="K437" s="157"/>
      <c r="L437" s="157"/>
      <c r="M437" s="157"/>
      <c r="N437" s="156"/>
      <c r="O437" s="156"/>
      <c r="P437" s="156"/>
      <c r="Q437" s="156"/>
      <c r="R437" s="157"/>
      <c r="S437" s="157"/>
      <c r="T437" s="157"/>
      <c r="U437" s="157"/>
      <c r="V437" s="157"/>
      <c r="W437" s="157"/>
      <c r="X437" s="157"/>
      <c r="Y437" s="157"/>
      <c r="Z437" s="147"/>
      <c r="AA437" s="147"/>
      <c r="AB437" s="147"/>
      <c r="AC437" s="147"/>
      <c r="AD437" s="147"/>
      <c r="AE437" s="147"/>
      <c r="AF437" s="147"/>
      <c r="AG437" s="147" t="s">
        <v>109</v>
      </c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147"/>
      <c r="BC437" s="147"/>
      <c r="BD437" s="147"/>
      <c r="BE437" s="147"/>
      <c r="BF437" s="147"/>
      <c r="BG437" s="147"/>
      <c r="BH437" s="147"/>
    </row>
    <row r="438" spans="1:60" outlineLevel="3" x14ac:dyDescent="0.2">
      <c r="A438" s="154"/>
      <c r="B438" s="155"/>
      <c r="C438" s="248" t="s">
        <v>421</v>
      </c>
      <c r="D438" s="249"/>
      <c r="E438" s="249"/>
      <c r="F438" s="249"/>
      <c r="G438" s="249"/>
      <c r="H438" s="157"/>
      <c r="I438" s="157"/>
      <c r="J438" s="157"/>
      <c r="K438" s="157"/>
      <c r="L438" s="157"/>
      <c r="M438" s="157"/>
      <c r="N438" s="156"/>
      <c r="O438" s="156"/>
      <c r="P438" s="156"/>
      <c r="Q438" s="156"/>
      <c r="R438" s="157"/>
      <c r="S438" s="157"/>
      <c r="T438" s="157"/>
      <c r="U438" s="157"/>
      <c r="V438" s="157"/>
      <c r="W438" s="157"/>
      <c r="X438" s="157"/>
      <c r="Y438" s="157"/>
      <c r="Z438" s="147"/>
      <c r="AA438" s="147"/>
      <c r="AB438" s="147"/>
      <c r="AC438" s="147"/>
      <c r="AD438" s="147"/>
      <c r="AE438" s="147"/>
      <c r="AF438" s="147"/>
      <c r="AG438" s="147" t="s">
        <v>109</v>
      </c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</row>
    <row r="439" spans="1:60" outlineLevel="3" x14ac:dyDescent="0.2">
      <c r="A439" s="154"/>
      <c r="B439" s="155"/>
      <c r="C439" s="248" t="s">
        <v>422</v>
      </c>
      <c r="D439" s="249"/>
      <c r="E439" s="249"/>
      <c r="F439" s="249"/>
      <c r="G439" s="249"/>
      <c r="H439" s="157"/>
      <c r="I439" s="157"/>
      <c r="J439" s="157"/>
      <c r="K439" s="157"/>
      <c r="L439" s="157"/>
      <c r="M439" s="157"/>
      <c r="N439" s="156"/>
      <c r="O439" s="156"/>
      <c r="P439" s="156"/>
      <c r="Q439" s="156"/>
      <c r="R439" s="157"/>
      <c r="S439" s="157"/>
      <c r="T439" s="157"/>
      <c r="U439" s="157"/>
      <c r="V439" s="157"/>
      <c r="W439" s="157"/>
      <c r="X439" s="157"/>
      <c r="Y439" s="157"/>
      <c r="Z439" s="147"/>
      <c r="AA439" s="147"/>
      <c r="AB439" s="147"/>
      <c r="AC439" s="147"/>
      <c r="AD439" s="147"/>
      <c r="AE439" s="147"/>
      <c r="AF439" s="147"/>
      <c r="AG439" s="147" t="s">
        <v>109</v>
      </c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</row>
    <row r="440" spans="1:60" outlineLevel="3" x14ac:dyDescent="0.2">
      <c r="A440" s="154"/>
      <c r="B440" s="155"/>
      <c r="C440" s="248" t="s">
        <v>423</v>
      </c>
      <c r="D440" s="249"/>
      <c r="E440" s="249"/>
      <c r="F440" s="249"/>
      <c r="G440" s="249"/>
      <c r="H440" s="157"/>
      <c r="I440" s="157"/>
      <c r="J440" s="157"/>
      <c r="K440" s="157"/>
      <c r="L440" s="157"/>
      <c r="M440" s="157"/>
      <c r="N440" s="156"/>
      <c r="O440" s="156"/>
      <c r="P440" s="156"/>
      <c r="Q440" s="156"/>
      <c r="R440" s="157"/>
      <c r="S440" s="157"/>
      <c r="T440" s="157"/>
      <c r="U440" s="157"/>
      <c r="V440" s="157"/>
      <c r="W440" s="157"/>
      <c r="X440" s="157"/>
      <c r="Y440" s="157"/>
      <c r="Z440" s="147"/>
      <c r="AA440" s="147"/>
      <c r="AB440" s="147"/>
      <c r="AC440" s="147"/>
      <c r="AD440" s="147"/>
      <c r="AE440" s="147"/>
      <c r="AF440" s="147"/>
      <c r="AG440" s="147" t="s">
        <v>109</v>
      </c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</row>
    <row r="441" spans="1:60" outlineLevel="3" x14ac:dyDescent="0.2">
      <c r="A441" s="154"/>
      <c r="B441" s="155"/>
      <c r="C441" s="248" t="s">
        <v>424</v>
      </c>
      <c r="D441" s="249"/>
      <c r="E441" s="249"/>
      <c r="F441" s="249"/>
      <c r="G441" s="249"/>
      <c r="H441" s="157"/>
      <c r="I441" s="157"/>
      <c r="J441" s="157"/>
      <c r="K441" s="157"/>
      <c r="L441" s="157"/>
      <c r="M441" s="157"/>
      <c r="N441" s="156"/>
      <c r="O441" s="156"/>
      <c r="P441" s="156"/>
      <c r="Q441" s="156"/>
      <c r="R441" s="157"/>
      <c r="S441" s="157"/>
      <c r="T441" s="157"/>
      <c r="U441" s="157"/>
      <c r="V441" s="157"/>
      <c r="W441" s="157"/>
      <c r="X441" s="157"/>
      <c r="Y441" s="157"/>
      <c r="Z441" s="147"/>
      <c r="AA441" s="147"/>
      <c r="AB441" s="147"/>
      <c r="AC441" s="147"/>
      <c r="AD441" s="147"/>
      <c r="AE441" s="147"/>
      <c r="AF441" s="147"/>
      <c r="AG441" s="147" t="s">
        <v>109</v>
      </c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</row>
    <row r="442" spans="1:60" x14ac:dyDescent="0.2">
      <c r="A442" s="3"/>
      <c r="B442" s="4"/>
      <c r="C442" s="188"/>
      <c r="D442" s="6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AE442">
        <v>12</v>
      </c>
      <c r="AF442">
        <v>21</v>
      </c>
      <c r="AG442" t="s">
        <v>85</v>
      </c>
    </row>
    <row r="443" spans="1:60" x14ac:dyDescent="0.2">
      <c r="A443" s="150"/>
      <c r="B443" s="151" t="s">
        <v>29</v>
      </c>
      <c r="C443" s="189"/>
      <c r="D443" s="152"/>
      <c r="E443" s="153"/>
      <c r="F443" s="153"/>
      <c r="G443" s="168">
        <f>G8+G238+G254+G355</f>
        <v>0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AE443">
        <f>SUMIF(L7:L441,AE442,G7:G441)</f>
        <v>0</v>
      </c>
      <c r="AF443">
        <f>SUMIF(L7:L441,AF442,G7:G441)</f>
        <v>0</v>
      </c>
      <c r="AG443" t="s">
        <v>425</v>
      </c>
    </row>
    <row r="444" spans="1:60" x14ac:dyDescent="0.2">
      <c r="C444" s="190"/>
      <c r="D444" s="10"/>
      <c r="AG444" t="s">
        <v>427</v>
      </c>
    </row>
    <row r="445" spans="1:60" x14ac:dyDescent="0.2">
      <c r="D445" s="10"/>
    </row>
    <row r="446" spans="1:60" x14ac:dyDescent="0.2">
      <c r="D446" s="10"/>
    </row>
    <row r="447" spans="1:60" x14ac:dyDescent="0.2">
      <c r="D447" s="10"/>
    </row>
    <row r="448" spans="1:60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54i1LvtQQ3fMKCZpt1ynWHPQs4Ff5dHc7ArCSldYfZUqn1Co0o6mC/6BIHUT2aJ48u2roV2NrY87nDpYgocryw==" saltValue="Jpej8QjbuREjYyZxOLLFTA==" spinCount="100000" sheet="1" formatRows="0"/>
  <mergeCells count="327">
    <mergeCell ref="A1:G1"/>
    <mergeCell ref="C2:G2"/>
    <mergeCell ref="C3:G3"/>
    <mergeCell ref="C4:G4"/>
    <mergeCell ref="C10:G10"/>
    <mergeCell ref="C11:G11"/>
    <mergeCell ref="C21:G21"/>
    <mergeCell ref="C22:G22"/>
    <mergeCell ref="C23:G23"/>
    <mergeCell ref="C25:G25"/>
    <mergeCell ref="C26:G26"/>
    <mergeCell ref="C28:G28"/>
    <mergeCell ref="C12:G12"/>
    <mergeCell ref="C13:G13"/>
    <mergeCell ref="C15:G15"/>
    <mergeCell ref="C16:G16"/>
    <mergeCell ref="C18:G18"/>
    <mergeCell ref="C19:G19"/>
    <mergeCell ref="C38:G38"/>
    <mergeCell ref="C39:G39"/>
    <mergeCell ref="C41:G41"/>
    <mergeCell ref="C42:G42"/>
    <mergeCell ref="C43:G43"/>
    <mergeCell ref="C45:G45"/>
    <mergeCell ref="C29:G29"/>
    <mergeCell ref="C31:G31"/>
    <mergeCell ref="C32:G32"/>
    <mergeCell ref="C34:G34"/>
    <mergeCell ref="C35:G35"/>
    <mergeCell ref="C36:G36"/>
    <mergeCell ref="C54:G54"/>
    <mergeCell ref="C55:G55"/>
    <mergeCell ref="C56:G56"/>
    <mergeCell ref="C58:G58"/>
    <mergeCell ref="C59:G59"/>
    <mergeCell ref="C61:G61"/>
    <mergeCell ref="C46:G46"/>
    <mergeCell ref="C47:G47"/>
    <mergeCell ref="C48:G48"/>
    <mergeCell ref="C50:G50"/>
    <mergeCell ref="C51:G51"/>
    <mergeCell ref="C52:G52"/>
    <mergeCell ref="C71:G71"/>
    <mergeCell ref="C73:G73"/>
    <mergeCell ref="C74:G74"/>
    <mergeCell ref="C75:G75"/>
    <mergeCell ref="C76:G76"/>
    <mergeCell ref="C78:G78"/>
    <mergeCell ref="C62:G62"/>
    <mergeCell ref="C64:G64"/>
    <mergeCell ref="C65:G65"/>
    <mergeCell ref="C67:G67"/>
    <mergeCell ref="C68:G68"/>
    <mergeCell ref="C70:G70"/>
    <mergeCell ref="C88:G88"/>
    <mergeCell ref="C89:G89"/>
    <mergeCell ref="C91:G91"/>
    <mergeCell ref="C92:G92"/>
    <mergeCell ref="C94:G94"/>
    <mergeCell ref="C95:G95"/>
    <mergeCell ref="C80:G80"/>
    <mergeCell ref="C81:G81"/>
    <mergeCell ref="C83:G83"/>
    <mergeCell ref="C84:G84"/>
    <mergeCell ref="C86:G86"/>
    <mergeCell ref="C87:G87"/>
    <mergeCell ref="C104:G104"/>
    <mergeCell ref="C106:G106"/>
    <mergeCell ref="C107:G107"/>
    <mergeCell ref="C108:G108"/>
    <mergeCell ref="C110:G110"/>
    <mergeCell ref="C111:G111"/>
    <mergeCell ref="C97:G97"/>
    <mergeCell ref="C98:G98"/>
    <mergeCell ref="C99:G99"/>
    <mergeCell ref="C101:G101"/>
    <mergeCell ref="C102:G102"/>
    <mergeCell ref="C103:G103"/>
    <mergeCell ref="C121:G121"/>
    <mergeCell ref="C122:G122"/>
    <mergeCell ref="C124:G124"/>
    <mergeCell ref="C125:G125"/>
    <mergeCell ref="C126:G126"/>
    <mergeCell ref="C127:G127"/>
    <mergeCell ref="C113:G113"/>
    <mergeCell ref="C114:G114"/>
    <mergeCell ref="C116:G116"/>
    <mergeCell ref="C117:G117"/>
    <mergeCell ref="C118:G118"/>
    <mergeCell ref="C119:G119"/>
    <mergeCell ref="C138:G138"/>
    <mergeCell ref="C140:G140"/>
    <mergeCell ref="C142:G142"/>
    <mergeCell ref="C144:G144"/>
    <mergeCell ref="C145:G145"/>
    <mergeCell ref="C146:G146"/>
    <mergeCell ref="C128:G128"/>
    <mergeCell ref="C130:G130"/>
    <mergeCell ref="C132:G132"/>
    <mergeCell ref="C134:G134"/>
    <mergeCell ref="C136:G136"/>
    <mergeCell ref="C137:G137"/>
    <mergeCell ref="C158:G158"/>
    <mergeCell ref="C159:G159"/>
    <mergeCell ref="C161:G161"/>
    <mergeCell ref="C162:G162"/>
    <mergeCell ref="C164:G164"/>
    <mergeCell ref="C165:G165"/>
    <mergeCell ref="C148:G148"/>
    <mergeCell ref="C150:G150"/>
    <mergeCell ref="C152:G152"/>
    <mergeCell ref="C153:G153"/>
    <mergeCell ref="C155:G155"/>
    <mergeCell ref="C156:G156"/>
    <mergeCell ref="C175:G175"/>
    <mergeCell ref="C176:G176"/>
    <mergeCell ref="C177:G177"/>
    <mergeCell ref="C179:G179"/>
    <mergeCell ref="C180:G180"/>
    <mergeCell ref="C182:G182"/>
    <mergeCell ref="C167:G167"/>
    <mergeCell ref="C168:G168"/>
    <mergeCell ref="C169:G169"/>
    <mergeCell ref="C171:G171"/>
    <mergeCell ref="C172:G172"/>
    <mergeCell ref="C173:G173"/>
    <mergeCell ref="C191:G191"/>
    <mergeCell ref="C193:G193"/>
    <mergeCell ref="C194:G194"/>
    <mergeCell ref="C196:G196"/>
    <mergeCell ref="C197:G197"/>
    <mergeCell ref="C199:G199"/>
    <mergeCell ref="C183:G183"/>
    <mergeCell ref="C185:G185"/>
    <mergeCell ref="C186:G186"/>
    <mergeCell ref="C187:G187"/>
    <mergeCell ref="C188:G188"/>
    <mergeCell ref="C190:G190"/>
    <mergeCell ref="C209:G209"/>
    <mergeCell ref="C210:G210"/>
    <mergeCell ref="C212:G212"/>
    <mergeCell ref="C213:G213"/>
    <mergeCell ref="C215:G215"/>
    <mergeCell ref="C216:G216"/>
    <mergeCell ref="C200:G200"/>
    <mergeCell ref="C202:G202"/>
    <mergeCell ref="C203:G203"/>
    <mergeCell ref="C205:G205"/>
    <mergeCell ref="C206:G206"/>
    <mergeCell ref="C207:G207"/>
    <mergeCell ref="C225:G225"/>
    <mergeCell ref="C227:G227"/>
    <mergeCell ref="C228:G228"/>
    <mergeCell ref="C230:G230"/>
    <mergeCell ref="C231:G231"/>
    <mergeCell ref="C232:G232"/>
    <mergeCell ref="C218:G218"/>
    <mergeCell ref="C219:G219"/>
    <mergeCell ref="C220:G220"/>
    <mergeCell ref="C221:G221"/>
    <mergeCell ref="C223:G223"/>
    <mergeCell ref="C224:G224"/>
    <mergeCell ref="C242:G242"/>
    <mergeCell ref="C243:G243"/>
    <mergeCell ref="C244:G244"/>
    <mergeCell ref="C245:G245"/>
    <mergeCell ref="C246:G246"/>
    <mergeCell ref="C247:G247"/>
    <mergeCell ref="C233:G233"/>
    <mergeCell ref="C235:G235"/>
    <mergeCell ref="C236:G236"/>
    <mergeCell ref="C237:G237"/>
    <mergeCell ref="C240:G240"/>
    <mergeCell ref="C241:G241"/>
    <mergeCell ref="C256:G256"/>
    <mergeCell ref="C257:G257"/>
    <mergeCell ref="C258:G258"/>
    <mergeCell ref="C259:G259"/>
    <mergeCell ref="C261:G261"/>
    <mergeCell ref="C262:G262"/>
    <mergeCell ref="C248:G248"/>
    <mergeCell ref="C249:G249"/>
    <mergeCell ref="C250:G250"/>
    <mergeCell ref="C251:G251"/>
    <mergeCell ref="C252:G252"/>
    <mergeCell ref="C253:G253"/>
    <mergeCell ref="C272:G272"/>
    <mergeCell ref="C273:G273"/>
    <mergeCell ref="C274:G274"/>
    <mergeCell ref="C275:G275"/>
    <mergeCell ref="C276:G276"/>
    <mergeCell ref="C278:G278"/>
    <mergeCell ref="C263:G263"/>
    <mergeCell ref="C265:G265"/>
    <mergeCell ref="C266:G266"/>
    <mergeCell ref="C268:G268"/>
    <mergeCell ref="C269:G269"/>
    <mergeCell ref="C271:G271"/>
    <mergeCell ref="C286:G286"/>
    <mergeCell ref="C287:G287"/>
    <mergeCell ref="C288:G288"/>
    <mergeCell ref="C290:G290"/>
    <mergeCell ref="C291:G291"/>
    <mergeCell ref="C292:G292"/>
    <mergeCell ref="C279:G279"/>
    <mergeCell ref="C280:G280"/>
    <mergeCell ref="C281:G281"/>
    <mergeCell ref="C282:G282"/>
    <mergeCell ref="C283:G283"/>
    <mergeCell ref="C284:G284"/>
    <mergeCell ref="C301:G301"/>
    <mergeCell ref="C302:G302"/>
    <mergeCell ref="C304:G304"/>
    <mergeCell ref="C305:G305"/>
    <mergeCell ref="C306:G306"/>
    <mergeCell ref="C307:G307"/>
    <mergeCell ref="C294:G294"/>
    <mergeCell ref="C295:G295"/>
    <mergeCell ref="C296:G296"/>
    <mergeCell ref="C297:G297"/>
    <mergeCell ref="C298:G298"/>
    <mergeCell ref="C300:G300"/>
    <mergeCell ref="C315:G315"/>
    <mergeCell ref="C317:G317"/>
    <mergeCell ref="C318:G318"/>
    <mergeCell ref="C319:G319"/>
    <mergeCell ref="C320:G320"/>
    <mergeCell ref="C322:G322"/>
    <mergeCell ref="C308:G308"/>
    <mergeCell ref="C309:G309"/>
    <mergeCell ref="C310:G310"/>
    <mergeCell ref="C312:G312"/>
    <mergeCell ref="C313:G313"/>
    <mergeCell ref="C314:G314"/>
    <mergeCell ref="C330:G330"/>
    <mergeCell ref="C331:G331"/>
    <mergeCell ref="C332:G332"/>
    <mergeCell ref="C333:G333"/>
    <mergeCell ref="C334:G334"/>
    <mergeCell ref="C336:G336"/>
    <mergeCell ref="C323:G323"/>
    <mergeCell ref="C324:G324"/>
    <mergeCell ref="C325:G325"/>
    <mergeCell ref="C326:G326"/>
    <mergeCell ref="C327:G327"/>
    <mergeCell ref="C329:G329"/>
    <mergeCell ref="C344:G344"/>
    <mergeCell ref="C345:G345"/>
    <mergeCell ref="C346:G346"/>
    <mergeCell ref="C347:G347"/>
    <mergeCell ref="C348:G348"/>
    <mergeCell ref="C350:G350"/>
    <mergeCell ref="C337:G337"/>
    <mergeCell ref="C338:G338"/>
    <mergeCell ref="C339:G339"/>
    <mergeCell ref="C340:G340"/>
    <mergeCell ref="C341:G341"/>
    <mergeCell ref="C343:G343"/>
    <mergeCell ref="C359:G359"/>
    <mergeCell ref="C360:G360"/>
    <mergeCell ref="C362:G362"/>
    <mergeCell ref="C363:G363"/>
    <mergeCell ref="C364:G364"/>
    <mergeCell ref="C366:G366"/>
    <mergeCell ref="C351:G351"/>
    <mergeCell ref="C352:G352"/>
    <mergeCell ref="C353:G353"/>
    <mergeCell ref="C354:G354"/>
    <mergeCell ref="C357:G357"/>
    <mergeCell ref="C358:G358"/>
    <mergeCell ref="C379:G379"/>
    <mergeCell ref="C380:G380"/>
    <mergeCell ref="C381:G381"/>
    <mergeCell ref="C382:G382"/>
    <mergeCell ref="C383:G383"/>
    <mergeCell ref="C384:G384"/>
    <mergeCell ref="C367:G367"/>
    <mergeCell ref="C368:G368"/>
    <mergeCell ref="C370:G370"/>
    <mergeCell ref="C371:G371"/>
    <mergeCell ref="C373:G373"/>
    <mergeCell ref="C374:G374"/>
    <mergeCell ref="C392:G392"/>
    <mergeCell ref="C393:G393"/>
    <mergeCell ref="C395:G395"/>
    <mergeCell ref="C397:G397"/>
    <mergeCell ref="C399:G399"/>
    <mergeCell ref="C400:G400"/>
    <mergeCell ref="C385:G385"/>
    <mergeCell ref="C387:G387"/>
    <mergeCell ref="C388:G388"/>
    <mergeCell ref="C389:G389"/>
    <mergeCell ref="C390:G390"/>
    <mergeCell ref="C391:G391"/>
    <mergeCell ref="C408:G408"/>
    <mergeCell ref="C410:G410"/>
    <mergeCell ref="C412:G412"/>
    <mergeCell ref="C413:G413"/>
    <mergeCell ref="C414:G414"/>
    <mergeCell ref="C415:G415"/>
    <mergeCell ref="C401:G401"/>
    <mergeCell ref="C402:G402"/>
    <mergeCell ref="C403:G403"/>
    <mergeCell ref="C405:G405"/>
    <mergeCell ref="C406:G406"/>
    <mergeCell ref="C407:G407"/>
    <mergeCell ref="C424:G424"/>
    <mergeCell ref="C426:G426"/>
    <mergeCell ref="C428:G428"/>
    <mergeCell ref="C429:G429"/>
    <mergeCell ref="C430:G430"/>
    <mergeCell ref="C431:G431"/>
    <mergeCell ref="C416:G416"/>
    <mergeCell ref="C418:G418"/>
    <mergeCell ref="C420:G420"/>
    <mergeCell ref="C421:G421"/>
    <mergeCell ref="C422:G422"/>
    <mergeCell ref="C423:G423"/>
    <mergeCell ref="C439:G439"/>
    <mergeCell ref="C440:G440"/>
    <mergeCell ref="C441:G441"/>
    <mergeCell ref="C432:G432"/>
    <mergeCell ref="C434:G434"/>
    <mergeCell ref="C435:G435"/>
    <mergeCell ref="C436:G436"/>
    <mergeCell ref="C437:G437"/>
    <mergeCell ref="C438:G43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SO02 02.1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'SO02 02.1 Pol'!Názvy_tisku</vt:lpstr>
      <vt:lpstr>oadresa</vt:lpstr>
      <vt:lpstr>Stavba!Objednatel</vt:lpstr>
      <vt:lpstr>Stavba!Objekt</vt:lpstr>
      <vt:lpstr>'SO02 02.1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Dvořáčková</dc:creator>
  <cp:lastModifiedBy>Terezie Jůzová</cp:lastModifiedBy>
  <cp:lastPrinted>2019-03-19T12:27:02Z</cp:lastPrinted>
  <dcterms:created xsi:type="dcterms:W3CDTF">2009-04-08T07:15:50Z</dcterms:created>
  <dcterms:modified xsi:type="dcterms:W3CDTF">2025-03-10T13:38:35Z</dcterms:modified>
</cp:coreProperties>
</file>