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___PROJEKTY TaF___\2023125_DS PRAHA_ZENKLOVA\4_rozpočet elias\interier\"/>
    </mc:Choice>
  </mc:AlternateContent>
  <xr:revisionPtr revIDLastSave="0" documentId="13_ncr:1_{B9CBDB13-14D3-4385-A8BF-646855CCDC75}" xr6:coauthVersionLast="47" xr6:coauthVersionMax="47" xr10:uidLastSave="{00000000-0000-0000-0000-000000000000}"/>
  <bookViews>
    <workbookView xWindow="810" yWindow="-120" windowWidth="28110" windowHeight="164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D2 D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_xlnm.Print_Area" localSheetId="3">'SOD2 D2 Pol'!$A$1:$Y$407</definedName>
    <definedName name="_xlnm.Print_Area" localSheetId="1">Stavba!$A$1:$J$56</definedName>
    <definedName name="_xlnm.Print_Titles" localSheetId="3">'SOD2 D2 Pol'!$1:$7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G42" i="1"/>
  <c r="F42" i="1"/>
  <c r="H42" i="1" s="1"/>
  <c r="I42" i="1" s="1"/>
  <c r="G41" i="1"/>
  <c r="F41" i="1"/>
  <c r="G39" i="1"/>
  <c r="F39" i="1"/>
  <c r="G406" i="12"/>
  <c r="BA348" i="12"/>
  <c r="G9" i="12"/>
  <c r="M9" i="12" s="1"/>
  <c r="I9" i="12"/>
  <c r="I8" i="12" s="1"/>
  <c r="K9" i="12"/>
  <c r="K8" i="12" s="1"/>
  <c r="O9" i="12"/>
  <c r="O8" i="12" s="1"/>
  <c r="Q9" i="12"/>
  <c r="V9" i="12"/>
  <c r="V8" i="12" s="1"/>
  <c r="G19" i="12"/>
  <c r="I19" i="12"/>
  <c r="K19" i="12"/>
  <c r="M19" i="12"/>
  <c r="O19" i="12"/>
  <c r="Q19" i="12"/>
  <c r="V19" i="12"/>
  <c r="G23" i="12"/>
  <c r="I23" i="12"/>
  <c r="K23" i="12"/>
  <c r="M23" i="12"/>
  <c r="O23" i="12"/>
  <c r="Q23" i="12"/>
  <c r="V23" i="12"/>
  <c r="G31" i="12"/>
  <c r="I31" i="12"/>
  <c r="K31" i="12"/>
  <c r="M31" i="12"/>
  <c r="O31" i="12"/>
  <c r="Q31" i="12"/>
  <c r="Q8" i="12" s="1"/>
  <c r="V31" i="12"/>
  <c r="G37" i="12"/>
  <c r="M37" i="12" s="1"/>
  <c r="I37" i="12"/>
  <c r="K37" i="12"/>
  <c r="O37" i="12"/>
  <c r="Q37" i="12"/>
  <c r="V37" i="12"/>
  <c r="G46" i="12"/>
  <c r="I46" i="12"/>
  <c r="K46" i="12"/>
  <c r="M46" i="12"/>
  <c r="O46" i="12"/>
  <c r="Q46" i="12"/>
  <c r="V46" i="12"/>
  <c r="G58" i="12"/>
  <c r="M58" i="12" s="1"/>
  <c r="I58" i="12"/>
  <c r="K58" i="12"/>
  <c r="O58" i="12"/>
  <c r="Q58" i="12"/>
  <c r="V58" i="12"/>
  <c r="G69" i="12"/>
  <c r="G8" i="12" s="1"/>
  <c r="I69" i="12"/>
  <c r="K69" i="12"/>
  <c r="O69" i="12"/>
  <c r="Q69" i="12"/>
  <c r="V69" i="12"/>
  <c r="G78" i="12"/>
  <c r="M78" i="12" s="1"/>
  <c r="I78" i="12"/>
  <c r="K78" i="12"/>
  <c r="O78" i="12"/>
  <c r="Q78" i="12"/>
  <c r="V78" i="12"/>
  <c r="G90" i="12"/>
  <c r="I90" i="12"/>
  <c r="K90" i="12"/>
  <c r="M90" i="12"/>
  <c r="O90" i="12"/>
  <c r="Q90" i="12"/>
  <c r="V90" i="12"/>
  <c r="G99" i="12"/>
  <c r="I99" i="12"/>
  <c r="K99" i="12"/>
  <c r="M99" i="12"/>
  <c r="O99" i="12"/>
  <c r="Q99" i="12"/>
  <c r="V99" i="12"/>
  <c r="G105" i="12"/>
  <c r="I105" i="12"/>
  <c r="K105" i="12"/>
  <c r="M105" i="12"/>
  <c r="O105" i="12"/>
  <c r="Q105" i="12"/>
  <c r="V105" i="12"/>
  <c r="G113" i="12"/>
  <c r="M113" i="12" s="1"/>
  <c r="I113" i="12"/>
  <c r="K113" i="12"/>
  <c r="O113" i="12"/>
  <c r="Q113" i="12"/>
  <c r="V113" i="12"/>
  <c r="G120" i="12"/>
  <c r="I120" i="12"/>
  <c r="K120" i="12"/>
  <c r="M120" i="12"/>
  <c r="O120" i="12"/>
  <c r="Q120" i="12"/>
  <c r="V120" i="12"/>
  <c r="G124" i="12"/>
  <c r="M124" i="12" s="1"/>
  <c r="I124" i="12"/>
  <c r="K124" i="12"/>
  <c r="O124" i="12"/>
  <c r="Q124" i="12"/>
  <c r="V124" i="12"/>
  <c r="G133" i="12"/>
  <c r="M133" i="12" s="1"/>
  <c r="I133" i="12"/>
  <c r="K133" i="12"/>
  <c r="O133" i="12"/>
  <c r="Q133" i="12"/>
  <c r="V133" i="12"/>
  <c r="G137" i="12"/>
  <c r="M137" i="12" s="1"/>
  <c r="I137" i="12"/>
  <c r="K137" i="12"/>
  <c r="O137" i="12"/>
  <c r="Q137" i="12"/>
  <c r="V137" i="12"/>
  <c r="G143" i="12"/>
  <c r="I143" i="12"/>
  <c r="K143" i="12"/>
  <c r="M143" i="12"/>
  <c r="O143" i="12"/>
  <c r="Q143" i="12"/>
  <c r="V143" i="12"/>
  <c r="G149" i="12"/>
  <c r="I149" i="12"/>
  <c r="K149" i="12"/>
  <c r="M149" i="12"/>
  <c r="O149" i="12"/>
  <c r="Q149" i="12"/>
  <c r="V149" i="12"/>
  <c r="G161" i="12"/>
  <c r="I161" i="12"/>
  <c r="K161" i="12"/>
  <c r="M161" i="12"/>
  <c r="O161" i="12"/>
  <c r="Q161" i="12"/>
  <c r="V161" i="12"/>
  <c r="G170" i="12"/>
  <c r="M170" i="12" s="1"/>
  <c r="I170" i="12"/>
  <c r="K170" i="12"/>
  <c r="O170" i="12"/>
  <c r="Q170" i="12"/>
  <c r="V170" i="12"/>
  <c r="G179" i="12"/>
  <c r="I179" i="12"/>
  <c r="K179" i="12"/>
  <c r="M179" i="12"/>
  <c r="O179" i="12"/>
  <c r="Q179" i="12"/>
  <c r="V179" i="12"/>
  <c r="O189" i="12"/>
  <c r="G190" i="12"/>
  <c r="G189" i="12" s="1"/>
  <c r="I190" i="12"/>
  <c r="I189" i="12" s="1"/>
  <c r="K190" i="12"/>
  <c r="K189" i="12" s="1"/>
  <c r="O190" i="12"/>
  <c r="Q190" i="12"/>
  <c r="Q189" i="12" s="1"/>
  <c r="V190" i="12"/>
  <c r="G211" i="12"/>
  <c r="M211" i="12" s="1"/>
  <c r="I211" i="12"/>
  <c r="K211" i="12"/>
  <c r="O211" i="12"/>
  <c r="Q211" i="12"/>
  <c r="V211" i="12"/>
  <c r="V189" i="12" s="1"/>
  <c r="G230" i="12"/>
  <c r="I230" i="12"/>
  <c r="K230" i="12"/>
  <c r="M230" i="12"/>
  <c r="O230" i="12"/>
  <c r="Q230" i="12"/>
  <c r="V230" i="12"/>
  <c r="G248" i="12"/>
  <c r="G249" i="12"/>
  <c r="I249" i="12"/>
  <c r="I248" i="12" s="1"/>
  <c r="K249" i="12"/>
  <c r="M249" i="12"/>
  <c r="O249" i="12"/>
  <c r="O248" i="12" s="1"/>
  <c r="Q249" i="12"/>
  <c r="Q248" i="12" s="1"/>
  <c r="V249" i="12"/>
  <c r="V248" i="12" s="1"/>
  <c r="G255" i="12"/>
  <c r="M255" i="12" s="1"/>
  <c r="I255" i="12"/>
  <c r="K255" i="12"/>
  <c r="K248" i="12" s="1"/>
  <c r="O255" i="12"/>
  <c r="Q255" i="12"/>
  <c r="V255" i="12"/>
  <c r="G259" i="12"/>
  <c r="I259" i="12"/>
  <c r="K259" i="12"/>
  <c r="M259" i="12"/>
  <c r="O259" i="12"/>
  <c r="Q259" i="12"/>
  <c r="V259" i="12"/>
  <c r="G267" i="12"/>
  <c r="M267" i="12" s="1"/>
  <c r="I267" i="12"/>
  <c r="K267" i="12"/>
  <c r="O267" i="12"/>
  <c r="Q267" i="12"/>
  <c r="V267" i="12"/>
  <c r="G272" i="12"/>
  <c r="M272" i="12" s="1"/>
  <c r="I272" i="12"/>
  <c r="K272" i="12"/>
  <c r="O272" i="12"/>
  <c r="Q272" i="12"/>
  <c r="V272" i="12"/>
  <c r="G277" i="12"/>
  <c r="M277" i="12" s="1"/>
  <c r="I277" i="12"/>
  <c r="K277" i="12"/>
  <c r="O277" i="12"/>
  <c r="Q277" i="12"/>
  <c r="V277" i="12"/>
  <c r="G284" i="12"/>
  <c r="I284" i="12"/>
  <c r="K284" i="12"/>
  <c r="M284" i="12"/>
  <c r="O284" i="12"/>
  <c r="Q284" i="12"/>
  <c r="V284" i="12"/>
  <c r="G290" i="12"/>
  <c r="I290" i="12"/>
  <c r="K290" i="12"/>
  <c r="M290" i="12"/>
  <c r="O290" i="12"/>
  <c r="Q290" i="12"/>
  <c r="V290" i="12"/>
  <c r="G299" i="12"/>
  <c r="I299" i="12"/>
  <c r="K299" i="12"/>
  <c r="M299" i="12"/>
  <c r="O299" i="12"/>
  <c r="Q299" i="12"/>
  <c r="V299" i="12"/>
  <c r="G308" i="12"/>
  <c r="M308" i="12" s="1"/>
  <c r="I308" i="12"/>
  <c r="K308" i="12"/>
  <c r="O308" i="12"/>
  <c r="Q308" i="12"/>
  <c r="V308" i="12"/>
  <c r="G317" i="12"/>
  <c r="I317" i="12"/>
  <c r="K317" i="12"/>
  <c r="M317" i="12"/>
  <c r="O317" i="12"/>
  <c r="Q317" i="12"/>
  <c r="V317" i="12"/>
  <c r="G321" i="12"/>
  <c r="M321" i="12" s="1"/>
  <c r="I321" i="12"/>
  <c r="K321" i="12"/>
  <c r="O321" i="12"/>
  <c r="Q321" i="12"/>
  <c r="V321" i="12"/>
  <c r="G325" i="12"/>
  <c r="M325" i="12" s="1"/>
  <c r="I325" i="12"/>
  <c r="K325" i="12"/>
  <c r="O325" i="12"/>
  <c r="Q325" i="12"/>
  <c r="V325" i="12"/>
  <c r="G329" i="12"/>
  <c r="M329" i="12" s="1"/>
  <c r="I329" i="12"/>
  <c r="K329" i="12"/>
  <c r="O329" i="12"/>
  <c r="Q329" i="12"/>
  <c r="V329" i="12"/>
  <c r="G333" i="12"/>
  <c r="I333" i="12"/>
  <c r="K333" i="12"/>
  <c r="M333" i="12"/>
  <c r="O333" i="12"/>
  <c r="Q333" i="12"/>
  <c r="V333" i="12"/>
  <c r="G337" i="12"/>
  <c r="I337" i="12"/>
  <c r="K337" i="12"/>
  <c r="M337" i="12"/>
  <c r="O337" i="12"/>
  <c r="Q337" i="12"/>
  <c r="V337" i="12"/>
  <c r="G341" i="12"/>
  <c r="I341" i="12"/>
  <c r="K341" i="12"/>
  <c r="M341" i="12"/>
  <c r="O341" i="12"/>
  <c r="Q341" i="12"/>
  <c r="V341" i="12"/>
  <c r="G346" i="12"/>
  <c r="M346" i="12" s="1"/>
  <c r="I346" i="12"/>
  <c r="K346" i="12"/>
  <c r="O346" i="12"/>
  <c r="Q346" i="12"/>
  <c r="V346" i="12"/>
  <c r="G350" i="12"/>
  <c r="I350" i="12"/>
  <c r="K350" i="12"/>
  <c r="M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60" i="12"/>
  <c r="I360" i="12"/>
  <c r="K360" i="12"/>
  <c r="M360" i="12"/>
  <c r="O360" i="12"/>
  <c r="Q360" i="12"/>
  <c r="V360" i="12"/>
  <c r="G368" i="12"/>
  <c r="I368" i="12"/>
  <c r="K368" i="12"/>
  <c r="M368" i="12"/>
  <c r="O368" i="12"/>
  <c r="Q368" i="12"/>
  <c r="V368" i="12"/>
  <c r="G369" i="12"/>
  <c r="I369" i="12"/>
  <c r="K369" i="12"/>
  <c r="M369" i="12"/>
  <c r="O369" i="12"/>
  <c r="Q369" i="12"/>
  <c r="V369" i="12"/>
  <c r="G375" i="12"/>
  <c r="M375" i="12" s="1"/>
  <c r="I375" i="12"/>
  <c r="K375" i="12"/>
  <c r="O375" i="12"/>
  <c r="Q375" i="12"/>
  <c r="V375" i="12"/>
  <c r="G380" i="12"/>
  <c r="I380" i="12"/>
  <c r="K380" i="12"/>
  <c r="M380" i="12"/>
  <c r="O380" i="12"/>
  <c r="Q380" i="12"/>
  <c r="V380" i="12"/>
  <c r="G385" i="12"/>
  <c r="M385" i="12" s="1"/>
  <c r="I385" i="12"/>
  <c r="K385" i="12"/>
  <c r="O385" i="12"/>
  <c r="Q385" i="12"/>
  <c r="V385" i="12"/>
  <c r="G391" i="12"/>
  <c r="M391" i="12" s="1"/>
  <c r="I391" i="12"/>
  <c r="K391" i="12"/>
  <c r="O391" i="12"/>
  <c r="Q391" i="12"/>
  <c r="V391" i="12"/>
  <c r="G397" i="12"/>
  <c r="M397" i="12" s="1"/>
  <c r="I397" i="12"/>
  <c r="K397" i="12"/>
  <c r="O397" i="12"/>
  <c r="Q397" i="12"/>
  <c r="V397" i="12"/>
  <c r="AE406" i="12"/>
  <c r="AF406" i="12"/>
  <c r="I20" i="1"/>
  <c r="I19" i="1"/>
  <c r="I18" i="1"/>
  <c r="I17" i="1"/>
  <c r="I16" i="1"/>
  <c r="I56" i="1"/>
  <c r="J53" i="1" s="1"/>
  <c r="F43" i="1"/>
  <c r="G23" i="1" s="1"/>
  <c r="G43" i="1"/>
  <c r="G25" i="1" s="1"/>
  <c r="A25" i="1" s="1"/>
  <c r="H40" i="1"/>
  <c r="J28" i="1"/>
  <c r="J26" i="1"/>
  <c r="G38" i="1"/>
  <c r="F38" i="1"/>
  <c r="J23" i="1"/>
  <c r="J24" i="1"/>
  <c r="J25" i="1"/>
  <c r="J27" i="1"/>
  <c r="E24" i="1"/>
  <c r="E26" i="1"/>
  <c r="H41" i="1" l="1"/>
  <c r="I41" i="1" s="1"/>
  <c r="G26" i="1"/>
  <c r="A26" i="1"/>
  <c r="H39" i="1"/>
  <c r="H43" i="1" s="1"/>
  <c r="A23" i="1"/>
  <c r="G28" i="1"/>
  <c r="M248" i="12"/>
  <c r="M8" i="12"/>
  <c r="M190" i="12"/>
  <c r="M189" i="12" s="1"/>
  <c r="M69" i="12"/>
  <c r="I21" i="1"/>
  <c r="J54" i="1"/>
  <c r="J55" i="1"/>
  <c r="I39" i="1"/>
  <c r="I43" i="1" s="1"/>
  <c r="J56" i="1" l="1"/>
  <c r="G24" i="1"/>
  <c r="A27" i="1" s="1"/>
  <c r="A24" i="1"/>
  <c r="J39" i="1"/>
  <c r="J43" i="1" s="1"/>
  <c r="J42" i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Michaela Dvořáčková</author>
  </authors>
  <commentList>
    <comment ref="S6" authorId="0" shapeId="0" xr:uid="{E3AC3954-49BB-422A-A837-4DF9C24502D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2202B73-A7A4-48DF-A506-196A20AF6A1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<sst xmlns="http://schemas.openxmlformats.org/spreadsheetml/2006/main" count="1267" uniqueCount="416">
  <si>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</si>
  <si>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</si>
  <si>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</si>
  <si>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</si>
  <si>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</si>
  <si>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</si>
  <si>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</si>
  <si>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</si>
  <si>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</si>
  <si>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</si>
  <si>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</si>
  <si>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</si>
  <si>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</si>
  <si>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</si>
  <si>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</si>
  <si>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</si>
  <si>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</si>
  <si>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</si>
  <si>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</si>
  <si>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</si>
  <si>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</si>
  <si>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</si>
  <si>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</si>
  <si>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</si>
  <si>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</si>
  <si>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</si>
  <si>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</si>
  <si>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</si>
  <si>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</si>
  <si>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</si>
  <si>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</si>
  <si>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</si>
  <si>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</si>
  <si>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</si>
  <si>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</si>
  <si>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</si>
  <si>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</si>
  <si>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</si>
  <si>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</si>
  <si>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</si>
  <si>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</si>
  <si>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</si>
  <si>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</si>
  <si>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D2</t>
  </si>
  <si>
    <t>Interiér</t>
  </si>
  <si>
    <t>SOD2</t>
  </si>
  <si>
    <t>Objekt:</t>
  </si>
  <si>
    <t>Rozpočet:</t>
  </si>
  <si>
    <t>MD240606_3_2</t>
  </si>
  <si>
    <t>Dětská skupina Polyfunkční dům Zenklova rev 2</t>
  </si>
  <si>
    <t>Stavba</t>
  </si>
  <si>
    <t>Stavební objekt</t>
  </si>
  <si>
    <t>Celkem za stavbu</t>
  </si>
  <si>
    <t>CZK</t>
  </si>
  <si>
    <t>#POPS</t>
  </si>
  <si>
    <t>Popis stavby: MD240606_3_2 - Dětská skupina Polyfunkční dům Zenklova rev 2</t>
  </si>
  <si>
    <t>#POPO</t>
  </si>
  <si>
    <t>Popis objektu: SOD2 - Interiér</t>
  </si>
  <si>
    <t>#POPR</t>
  </si>
  <si>
    <t>Popis rozpočtu: D2 - Interiér</t>
  </si>
  <si>
    <t>Rekapitulace dílů</t>
  </si>
  <si>
    <t>Typ dílu</t>
  </si>
  <si>
    <t>766</t>
  </si>
  <si>
    <t>Konstrukce truhlářské</t>
  </si>
  <si>
    <t>768</t>
  </si>
  <si>
    <t>Výplně otvorů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</si>
  <si>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</si>
  <si>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</si>
  <si>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</si>
  <si>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</si>
  <si>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</si>
  <si>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</si>
  <si>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</si>
  <si>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</si>
  <si>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</si>
  <si>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</si>
  <si>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</si>
  <si>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</si>
  <si>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</si>
  <si>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</si>
  <si>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</si>
  <si>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</si>
  <si>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</si>
  <si>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</si>
  <si>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</si>
  <si>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</si>
  <si>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</si>
  <si>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</si>
  <si>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</si>
  <si>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</si>
  <si>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</si>
  <si>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</si>
  <si>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</si>
  <si>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</si>
  <si>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</si>
  <si>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</si>
  <si>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</si>
  <si>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</si>
  <si>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</si>
  <si>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76601/A1</t>
  </si>
  <si>
    <t>D+M DŘEVĚNÝ OBKLAD NA STĚNU</t>
  </si>
  <si>
    <t>kpl</t>
  </si>
  <si>
    <t>Vlastní</t>
  </si>
  <si>
    <t>Indiv</t>
  </si>
  <si>
    <t>Práce</t>
  </si>
  <si>
    <t>Běžná</t>
  </si>
  <si>
    <t>POL1_</t>
  </si>
  <si>
    <t>MATERIÁL:</t>
  </si>
  <si>
    <t>POP</t>
  </si>
  <si>
    <t>- Dřevodekor H1145 Dub Bardolino přírodní</t>
  </si>
  <si>
    <t>- laminované dřevotřískové desky s hoření</t>
  </si>
  <si>
    <t>zpomalující vícevrstvou strukturou</t>
  </si>
  <si>
    <t>ROZMĚRY (šxv):</t>
  </si>
  <si>
    <t>5240x3000mm</t>
  </si>
  <si>
    <t>5360x3000mm</t>
  </si>
  <si>
    <t>2050x3000mm</t>
  </si>
  <si>
    <t>Celková tl. obkladu 40mm (vč. konstrukce</t>
  </si>
  <si>
    <t>76602/A2</t>
  </si>
  <si>
    <t>D+M DŘEVĚNÁ LAMELOVÁ ZÁSTĚNA</t>
  </si>
  <si>
    <t>14x DŘEVĚNÉ LAMELY - MASIV</t>
  </si>
  <si>
    <t>ROZMĚRY (šxhxv):</t>
  </si>
  <si>
    <t>75x150x3000 mm</t>
  </si>
  <si>
    <t>76603/A3</t>
  </si>
  <si>
    <t>D+M ÚLOŽNÍ PROSTORY</t>
  </si>
  <si>
    <t>- laminovaná DTD - Dřevodekor H1145 Dub</t>
  </si>
  <si>
    <t>Bardolino přírodní</t>
  </si>
  <si>
    <t>ROZMĚR (šxvxh):</t>
  </si>
  <si>
    <t>4720x750x600 mm</t>
  </si>
  <si>
    <t>POZNÁMKA:</t>
  </si>
  <si>
    <t>- vsazeno mezi 2 stávající sloupy</t>
  </si>
  <si>
    <t>76604/A4</t>
  </si>
  <si>
    <t>2025x750x600 mm</t>
  </si>
  <si>
    <t>76605/A5</t>
  </si>
  <si>
    <t>D+M PRACOVNÍ STŮL + ŠUPLÍKY</t>
  </si>
  <si>
    <t>ROZMĚR STOLU (šxvxh):</t>
  </si>
  <si>
    <t>1500x750x750 mm</t>
  </si>
  <si>
    <t>ROZMĚR ŠUPLÍKŮ (šxvxh):</t>
  </si>
  <si>
    <t>400x700x650mm</t>
  </si>
  <si>
    <t>POZNÁMKY:</t>
  </si>
  <si>
    <t>- šuplíky jsou pevnou součástí stolu</t>
  </si>
  <si>
    <t>76606/A6</t>
  </si>
  <si>
    <t>D+M DEKORAČNÍ MAGNETICKÝ OBKLAD NA STĚNU</t>
  </si>
  <si>
    <t>- MDF deska lakovaná s magnetickým nátěrem</t>
  </si>
  <si>
    <t>BARVY:</t>
  </si>
  <si>
    <t>NCS S1020-R90B</t>
  </si>
  <si>
    <t>NCS S2020-R90B</t>
  </si>
  <si>
    <t>NCS S0520-R90B</t>
  </si>
  <si>
    <t>ROZMĚR:</t>
  </si>
  <si>
    <t>- dle nákresu</t>
  </si>
  <si>
    <t>- za MDF deskou je lamino tl. 18mm s LED</t>
  </si>
  <si>
    <t>nascvícením</t>
  </si>
  <si>
    <t>76607/A7</t>
  </si>
  <si>
    <t>12880x3000mm</t>
  </si>
  <si>
    <t>950x3000mm</t>
  </si>
  <si>
    <t>Celková tl. obkladu 40mm (vč. konstrukce)</t>
  </si>
  <si>
    <t>- Dveře skryté v obkladu</t>
  </si>
  <si>
    <t>76608/A8</t>
  </si>
  <si>
    <t>ROZMĚRY (šxvxh):</t>
  </si>
  <si>
    <t>4390x3000x800mm</t>
  </si>
  <si>
    <t>Horní skříňky otevíraní na TIPON</t>
  </si>
  <si>
    <t>Spodní skříňky otevíraní skryté - Gola profil</t>
  </si>
  <si>
    <t>76609/A9</t>
  </si>
  <si>
    <t>NCS S1010-G10Y</t>
  </si>
  <si>
    <t>NCS S2010-G10Y</t>
  </si>
  <si>
    <t>NCS S3010-G10Y</t>
  </si>
  <si>
    <t>76610/A10</t>
  </si>
  <si>
    <t>D+M ČALOUNĚNÉ OBLOŽENÍ</t>
  </si>
  <si>
    <t>- látka</t>
  </si>
  <si>
    <t>ROZMĚRY:</t>
  </si>
  <si>
    <t>výška 2150mm</t>
  </si>
  <si>
    <t>šířka 400mm</t>
  </si>
  <si>
    <t>hloubka 800mm - SLOUP 1</t>
  </si>
  <si>
    <t>hloubka 700mm - SLOUP 2</t>
  </si>
  <si>
    <t>tloušťka čalunění 50mm</t>
  </si>
  <si>
    <t>76611/A11</t>
  </si>
  <si>
    <t>D+M ČALOUNĚNÉ SEZENÍ</t>
  </si>
  <si>
    <t>průměr 1200mm</t>
  </si>
  <si>
    <t>výška 100mm</t>
  </si>
  <si>
    <t>76612/A12</t>
  </si>
  <si>
    <t>1375x2800x600mm</t>
  </si>
  <si>
    <t>otevíraní na TIPON</t>
  </si>
  <si>
    <t>76613/A13</t>
  </si>
  <si>
    <t>D+M LAVICE S VĚŠÁKY</t>
  </si>
  <si>
    <t>Lavice: 1000x450x400mm</t>
  </si>
  <si>
    <t>zádová deska na věšáky: 1000x2550</t>
  </si>
  <si>
    <t>76614/A14</t>
  </si>
  <si>
    <t>D+M ZRCADLO</t>
  </si>
  <si>
    <t>celoplošně lepené zrcadlo</t>
  </si>
  <si>
    <t>985x1200</t>
  </si>
  <si>
    <t>76615/A15</t>
  </si>
  <si>
    <t>D+M SKŘÍŇ</t>
  </si>
  <si>
    <t>1275x2400x400mm</t>
  </si>
  <si>
    <t>vnitřní korpus Uni bílá, členění police</t>
  </si>
  <si>
    <t>76616/A16</t>
  </si>
  <si>
    <t>D+M NÁPISY NA STĚNĚ</t>
  </si>
  <si>
    <t>max. 10 písmen velikosti 100mm</t>
  </si>
  <si>
    <t>Přesný text dle zadání od investora</t>
  </si>
  <si>
    <t>76617/A17</t>
  </si>
  <si>
    <t>D+M OBKLAD NAD DVEŘMI</t>
  </si>
  <si>
    <t>1000x650x18mm</t>
  </si>
  <si>
    <t>76618/A18</t>
  </si>
  <si>
    <t>900x650x18mm</t>
  </si>
  <si>
    <t>76619/A19</t>
  </si>
  <si>
    <t>D+M VYSOKÁ SESTAVA - KRYTÍ NA HYDRANT</t>
  </si>
  <si>
    <t>900x2800x200mm</t>
  </si>
  <si>
    <t>- dvířka vložená - fixní panely</t>
  </si>
  <si>
    <t>- otevíravá dvířka na TIP ON</t>
  </si>
  <si>
    <t>- dvířka na hydrant přispůsobit stávajícímu</t>
  </si>
  <si>
    <t>hydrantu</t>
  </si>
  <si>
    <t>- písmeno H vyfrézováno - výška a šířka 150mm</t>
  </si>
  <si>
    <t>76620/A20</t>
  </si>
  <si>
    <t>D+M VYSOKÁ SESTAVA - KRYTÍ NA ROZVADĚČ</t>
  </si>
  <si>
    <t>800x2800x200mm</t>
  </si>
  <si>
    <t>- otevíraní na TIP-ON</t>
  </si>
  <si>
    <t>- dvířka vložená</t>
  </si>
  <si>
    <t>76621/A21</t>
  </si>
  <si>
    <t>D+M HORNÍ SKŘÍŇKY</t>
  </si>
  <si>
    <t>- laminovaná DTD s nerezovou povrchovou úpravou</t>
  </si>
  <si>
    <t>2280x600x350mm</t>
  </si>
  <si>
    <t>2485x600x350mm</t>
  </si>
  <si>
    <t>- otevíraní - ze spodku úchytka</t>
  </si>
  <si>
    <t>- vnitřní členení - 1x police</t>
  </si>
  <si>
    <t>76622/A22</t>
  </si>
  <si>
    <t>D+M DŘEVĚNÁ STĚNA S VĚŠÁČKY</t>
  </si>
  <si>
    <t>ROZMĚR (šxvxh) - 830x900x100mm</t>
  </si>
  <si>
    <t>Zadní deska - 830x900x20mm</t>
  </si>
  <si>
    <t>Lamely - 20x900x80mm - 7ks</t>
  </si>
  <si>
    <t>-mezi lamelama 115mm</t>
  </si>
  <si>
    <t>-háčky na ručníky</t>
  </si>
  <si>
    <t>768/D02</t>
  </si>
  <si>
    <t>D+M DVEŘE INTERIÉROVÉ - z 1.02 do 1.04/1.08 vč. zárubně S POŽÁRNÍ ODOLNOSTÍ EW 30 DP3-C, SE, SAMOZAVÍRAČEM</t>
  </si>
  <si>
    <t>ks</t>
  </si>
  <si>
    <t>ROZMĚR STAVEBNÍHO OTVORU: 900x2800 mm</t>
  </si>
  <si>
    <t>ROZMĚR KŘÍDLA: 800x2100 mm</t>
  </si>
  <si>
    <t>HLOUBKA ZÁRUBNĚ: 125 mm</t>
  </si>
  <si>
    <t>ZASKLENÍ : POUZE NADSVĚTLÍK</t>
  </si>
  <si>
    <t>SKLO ČIRÉ</t>
  </si>
  <si>
    <t>POŽÁRNÍ ODOLNOST: S POŽÁRNÍ ODOLNOSTÍ EW 30 DP3-C</t>
  </si>
  <si>
    <t>SE SAMOZAVÍRAČEM</t>
  </si>
  <si>
    <t>POČET KŘÍDEL: JEDNO</t>
  </si>
  <si>
    <t>ZPŮSOB OTEVÍRÁNÍ: OTOČNÉ REVERZNÍ</t>
  </si>
  <si>
    <t>MATERIÁL A POVRCHOVÁ ÚPRAVA KŘÍDLA:</t>
  </si>
  <si>
    <t>CPL LAMINOVANÉ, DŘEVODEKOR DUB BARDOLINO PŘÍRODNÍ</t>
  </si>
  <si>
    <t>MATERIÁL A POVRCHOVÁ ÚPRAVA ZÁRUBNĚ: ? 2</t>
  </si>
  <si>
    <t>CPL LAMINOVANÉ, DŘEVODEKOR - DUB BARDOLINO</t>
  </si>
  <si>
    <t>PŘÍRODNÍ</t>
  </si>
  <si>
    <t>KOVÁNÍ: KLIKA/KLIKA</t>
  </si>
  <si>
    <t>ZÁMEK: ZADLABACÍ DOZICKÝ</t>
  </si>
  <si>
    <t>ZÁRUBEŇ: OBLOŽKOVÁ, BEZFALCOVÁ, REVERZNÍ</t>
  </si>
  <si>
    <t>PŘÍSLUŠENSTVÍ: KOUŘOTĚSNÁ PADACÍ LIŠTA DO</t>
  </si>
  <si>
    <t>DVEŘÍ BEZ PRAHU, SAMOZAVÍRAČ, KOMPLETNÍ</t>
  </si>
  <si>
    <t>PROTIPOŽÁRNÍ VÝROBEK</t>
  </si>
  <si>
    <t>768/D04</t>
  </si>
  <si>
    <t>D+M DVEŘE INTERIÉROVÉ - z 1.02 do 1.06/1.07 vč. zárubně</t>
  </si>
  <si>
    <t>POŽÁRNÍ ODOLNOST: BEZ POŽÁRNÍ ODOLNOSTI</t>
  </si>
  <si>
    <t>MATERIÁL A POVRCHOVÁ ÚPRAVA ZÁRUBNĚ:</t>
  </si>
  <si>
    <t>PŘÍSLUŠENSTVÍ: PADACÍ LIŠTA DO DVEŘÍ BEZ</t>
  </si>
  <si>
    <t>PRAHU</t>
  </si>
  <si>
    <t>768/D05</t>
  </si>
  <si>
    <t>D+M DVEŘE INTERIÉROVÉ - z 1.02 do 1.11 vč. zárubně</t>
  </si>
  <si>
    <t>ROZMĚR STAVEBNÍHO OTVORU: 900x2150 mm</t>
  </si>
  <si>
    <t>HLOUBKA ZÁRUBNĚ: 150 mm</t>
  </si>
  <si>
    <t>ZASKLENÍ : BEZ ZASKLENÍ</t>
  </si>
  <si>
    <t>ZPŮSOB OTEVÍRÁNÍ: OTOČNÉ</t>
  </si>
  <si>
    <t>799001/T1</t>
  </si>
  <si>
    <t>D+M Stohovatelné lůžko</t>
  </si>
  <si>
    <t>Školní plastová postýlka 144x58x12 cm</t>
  </si>
  <si>
    <t>Lehká a odolná konstrukce</t>
  </si>
  <si>
    <t>Speciální síťová výplň</t>
  </si>
  <si>
    <t>Stohovatelnost</t>
  </si>
  <si>
    <t>Antialergický materiál</t>
  </si>
  <si>
    <t>799002/T1.1</t>
  </si>
  <si>
    <t>D+M Matrace</t>
  </si>
  <si>
    <t>Školní matrac na lehátko 144 cm</t>
  </si>
  <si>
    <t>Rozměry 136x48x5 cm</t>
  </si>
  <si>
    <t>Materiál: Bavlna se zipem</t>
  </si>
  <si>
    <t>799003/T2</t>
  </si>
  <si>
    <t>D+M Dětská dřevěná židle</t>
  </si>
  <si>
    <t>Dětská dřevěná židle, odstín přírodní</t>
  </si>
  <si>
    <t>Výška židle: Pro děti do 3let doporučujeme 22 cm</t>
  </si>
  <si>
    <t>Konstrukce z bukového masivu</t>
  </si>
  <si>
    <t>Sedák a opěrák z bukové překližky</t>
  </si>
  <si>
    <t>Židle je ošetřena polomatným polyuretanovým lakem - snadná údržba, odolná proti vlhkosti a</t>
  </si>
  <si>
    <t>mechanickému poškození</t>
  </si>
  <si>
    <t>Stohovatelná</t>
  </si>
  <si>
    <t>799004/T3</t>
  </si>
  <si>
    <t>D+M Dětský stůl</t>
  </si>
  <si>
    <t>Dětský stůl hranatý obdélnikový 120x80 cm</t>
  </si>
  <si>
    <t>Výška stolu: Pro děti do 3let doporučujeme 40 cm</t>
  </si>
  <si>
    <t>Konstrukce stolu - buk,</t>
  </si>
  <si>
    <t>Kovová podnož - barva modrá</t>
  </si>
  <si>
    <t>799005/T4</t>
  </si>
  <si>
    <t>Kovová podnož - barva zelená</t>
  </si>
  <si>
    <t>799006/T12</t>
  </si>
  <si>
    <t>D+M Řimská roleta barva modrá místnost 1.03 včetně montáže</t>
  </si>
  <si>
    <t>Zatemňovací řimská roleta</t>
  </si>
  <si>
    <t>Manuální mechanizmus</t>
  </si>
  <si>
    <t>Způsob montáže - do nadpraží</t>
  </si>
  <si>
    <t>Rozměry oken (šxv)</t>
  </si>
  <si>
    <t>- 9000x2500 mm</t>
  </si>
  <si>
    <t>- 6660x2500 mm</t>
  </si>
  <si>
    <t>799007/T13</t>
  </si>
  <si>
    <t>D+M Řimská roleta barva zelená místnost 1.10 včetně montáže</t>
  </si>
  <si>
    <t>Rozměry oken</t>
  </si>
  <si>
    <t>- 7800x2500 mm</t>
  </si>
  <si>
    <t>799008/T5</t>
  </si>
  <si>
    <t>D+M Šatní skříň pro 6 dětí</t>
  </si>
  <si>
    <t>Dětská šatní skříň v přírodním provedení s barevnými prvky</t>
  </si>
  <si>
    <t>Dekor: buk</t>
  </si>
  <si>
    <t>Barva: modrá</t>
  </si>
  <si>
    <t>Rozměry: výška 130 cm, hloubka 55 cm, šířka pro 6 dětí</t>
  </si>
  <si>
    <t>Horní odkládací polička, centrální skříňka s poličkou, dole botník</t>
  </si>
  <si>
    <t>2x dvojháček v každem boxu</t>
  </si>
  <si>
    <t>ABS hrana tl. 2mm</t>
  </si>
  <si>
    <t>Možnost zaoblení sedáku</t>
  </si>
  <si>
    <t>799009/T6</t>
  </si>
  <si>
    <t>Barva: zelená</t>
  </si>
  <si>
    <t>799010/T7</t>
  </si>
  <si>
    <t>D+M Šatní skříň pro 4 děti</t>
  </si>
  <si>
    <t>Rozměry: výška 130 cm, hloubka 55 cm, šířka pro 4 dětí</t>
  </si>
  <si>
    <t>799011/T8</t>
  </si>
  <si>
    <t>D+M Přebalovací pult</t>
  </si>
  <si>
    <t>Přebalovací stůl se 3 zásuvkami</t>
  </si>
  <si>
    <t>Rozměr 90x71,5x100,4 cm (šxhxv)</t>
  </si>
  <si>
    <t>Barva - bílá</t>
  </si>
  <si>
    <t>799012/T8.1</t>
  </si>
  <si>
    <t>D+M Přebalovací podložka</t>
  </si>
  <si>
    <t>Měkká pěnová výplň a zvášené okraje</t>
  </si>
  <si>
    <t>Vyrobeno z nezávadného plastu, který se snadno otře a omyje</t>
  </si>
  <si>
    <t>Rozměr - 50x70 cm (šxh)</t>
  </si>
  <si>
    <t>799013/T9</t>
  </si>
  <si>
    <t>D+M WC zástěna včetně montáže</t>
  </si>
  <si>
    <t>Dělící stěna na nožičkách</t>
  </si>
  <si>
    <t>Rozměr 80x55 cm</t>
  </si>
  <si>
    <t>Barva: 2x modrá, 3x zelená</t>
  </si>
  <si>
    <t>799014/T10</t>
  </si>
  <si>
    <t>D+M Zrcadlo včetně montáže</t>
  </si>
  <si>
    <t>Kulaté zrcadlo</t>
  </si>
  <si>
    <t>Průměr 38 cm</t>
  </si>
  <si>
    <t>Lepené na obklad</t>
  </si>
  <si>
    <t>799015/T11</t>
  </si>
  <si>
    <t>D+M Kancelářská židle</t>
  </si>
  <si>
    <t>Kancelářská otočná židle, barva světle šedá</t>
  </si>
  <si>
    <t>Ergonomická, manuálne nastavitelné napětí záklonu, opěrka hlavy a područky.</t>
  </si>
  <si>
    <t>Výškovo nastavitelný sedák</t>
  </si>
  <si>
    <t>799016/T14</t>
  </si>
  <si>
    <t>D+M Korková nástěnka</t>
  </si>
  <si>
    <t>Korková nástěnka (šxv) 1200x1500 mm</t>
  </si>
  <si>
    <t>Hliníkový rám stříbrný</t>
  </si>
  <si>
    <t>Tl. nástěnky 20mm</t>
  </si>
  <si>
    <t>799017/1</t>
  </si>
  <si>
    <t>D+M Volně stojící mikrovlnka</t>
  </si>
  <si>
    <t>Mikrovlná trouba s výkonem 700W. Objem 20L, průměr talíře 255 mm</t>
  </si>
  <si>
    <t>Počet úrovní výkonu 5</t>
  </si>
  <si>
    <t>Rozměry: 260x440x353 mm</t>
  </si>
  <si>
    <t>Barva bílá</t>
  </si>
  <si>
    <t>799018/2</t>
  </si>
  <si>
    <t>D+M Varná konvice</t>
  </si>
  <si>
    <t>Rychlovarná konvice - s regulací teploty, nerezová, obje 1,5l, barva bílá, příkon 2200W</t>
  </si>
  <si>
    <t>Dvojitý plášť, otočná základna, skrytá spirála a úložní prostor pro kabel, automatické otevíraní víka,</t>
  </si>
  <si>
    <t>automatické vypnutí, časovač, kontrola provozu, ochrana proti přehřátí, udržení teploty</t>
  </si>
  <si>
    <t>799019/3</t>
  </si>
  <si>
    <t>799020/4</t>
  </si>
  <si>
    <t>799021/5</t>
  </si>
  <si>
    <t>799022/6</t>
  </si>
  <si>
    <t>D+M Molitanová rozkládací matrace místnost 1.03</t>
  </si>
  <si>
    <t>Rozměr složená: 60x40x40 cm</t>
  </si>
  <si>
    <t>Rozměr rozložená: 160x60x10 cm</t>
  </si>
  <si>
    <t>Jádro tvořeno vysoce kvalitní polyuretanovou pěnou</t>
  </si>
  <si>
    <t>Potah snímatelný omývatelný</t>
  </si>
  <si>
    <t>Zip všitý dovnitř pro větší bezpečnost</t>
  </si>
  <si>
    <t>Vrchní část matrace z koženky</t>
  </si>
  <si>
    <t>799023/7</t>
  </si>
  <si>
    <t>D+M Molitanová rozkládací matrace (místnost 1.10)</t>
  </si>
  <si>
    <t>obrázek</t>
  </si>
  <si>
    <t>799024/8</t>
  </si>
  <si>
    <t>D+M Krabice na hračky Plastový box vysoký 31,2x30x42,7 cm</t>
  </si>
  <si>
    <t>799025/9</t>
  </si>
  <si>
    <t>D+M Zásobník na toaletní papír</t>
  </si>
  <si>
    <t>Velká kapacita, menší nutnost údržby</t>
  </si>
  <si>
    <t>Materiál plast, barva bílá/šedá</t>
  </si>
  <si>
    <t>Jednoduché doplňování a čištění</t>
  </si>
  <si>
    <t>Uzamykatelné</t>
  </si>
  <si>
    <t>Velké okno - je videt, kdy je třeba doplnit náplň</t>
  </si>
  <si>
    <t>799026/10</t>
  </si>
  <si>
    <t>D+M Zásobník na papírové utěrky</t>
  </si>
  <si>
    <t>Plnění shora, flexibilní doplňování</t>
  </si>
  <si>
    <t>Velké okno - je vidět, kdy je třeba doplnit náplň</t>
  </si>
  <si>
    <t>799027/11</t>
  </si>
  <si>
    <t>D+M Dávkovač mydla</t>
  </si>
  <si>
    <t>Vysoká kapacita - 1000 umytí rukou - nenáročná údržba</t>
  </si>
  <si>
    <t>S tlačítkem</t>
  </si>
  <si>
    <t>799028/12</t>
  </si>
  <si>
    <t>D+M Odpadkové koše 30 l</t>
  </si>
  <si>
    <t>Inteirérový nášlapný koš z lakované oceli - Barva bílá</t>
  </si>
  <si>
    <t>Hygienické otevíraní nožním pedálem</t>
  </si>
  <si>
    <t>vybavení vnitřní vyjímatelnou plastovou nádobou</t>
  </si>
  <si>
    <t>Dvojitá skládací rukojet vnitřní nádoby pro uchycení plastových sáčků</t>
  </si>
  <si>
    <t>Objem 30 l</t>
  </si>
  <si>
    <t>799028/13</t>
  </si>
  <si>
    <t>D+M Odpadkové koše na pleny 20l</t>
  </si>
  <si>
    <t>Objem 20L</t>
  </si>
  <si>
    <t>799030/14</t>
  </si>
  <si>
    <t>D+M Odpadkový koš na třídený odpad 3x15L</t>
  </si>
  <si>
    <t>Vnější kryt z robustní, práškově lakované oceli - barva bílá</t>
  </si>
  <si>
    <t>Koš z odolného polyethylenu (PE)</t>
  </si>
  <si>
    <t>Koše lze vyjímat jednotlivě</t>
  </si>
  <si>
    <t>Přední klapky s rukojetí pro snadné vyklápění</t>
  </si>
  <si>
    <t>Těsně uzavíratelný interiér, zadržování pachů</t>
  </si>
  <si>
    <t>Kryt se zadními otvory pro snadnou montáž na stěnu</t>
  </si>
  <si>
    <t>Snadno se čistí, bezhlučný</t>
  </si>
  <si>
    <t>SUM</t>
  </si>
  <si>
    <t>END</t>
  </si>
  <si>
    <t>D+M Notebook 15" IPS full HD, wifi 6, bluetooth, hardisk minimálně 512GB, windows 11, office, webkamera</t>
  </si>
  <si>
    <t>D+M Laserová tiskárna - multifunkční, barevná tisk, A4, skenování min. 4800x1200dpi, usb, wifi, rychlost černobílého tisku min. 9str. za min.</t>
  </si>
  <si>
    <t>D+M Bluetooth reproduktor - aktivní, min. výkon 40w, usb připojení, výdrž baterie min. 12h, odolnost min. IPX4, ovládání i přes android/ios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</si>
</sst>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al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7" t="s">
        <v>39</v>
      </c>
      <c r="B2" s="187"/>
      <c r="C2" s="187"/>
      <c r="D2" s="187"/>
      <c r="E2" s="187"/>
      <c r="F2" s="187"/>
      <c r="G2" s="187"/>
    </row>
  </sheetData>
  <sheetProtection algorithmName="SHA-512" hashValue="5AcPBBS+r5tSSt6tkwyp1/cLNnx3NH+PwGv3IkeliytN3Q5lUo+0EQ5RPXHBxwLdCyMRe4c9Am8ozLhRA+oUsg==" saltValue="0nVpNNOc7tGdTUpvpk5or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3" t="s">
        <v>41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7" t="s">
        <v>22</v>
      </c>
      <c r="C2" s="78"/>
      <c r="D2" s="79" t="s">
        <v>48</v>
      </c>
      <c r="E2" s="229" t="s">
        <v>49</v>
      </c>
      <c r="F2" s="230"/>
      <c r="G2" s="230"/>
      <c r="H2" s="230"/>
      <c r="I2" s="230"/>
      <c r="J2" s="231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32" t="s">
        <v>44</v>
      </c>
      <c r="F3" s="233"/>
      <c r="G3" s="233"/>
      <c r="H3" s="233"/>
      <c r="I3" s="233"/>
      <c r="J3" s="234"/>
    </row>
    <row r="4" spans="1:15" ht="23.25" customHeight="1" x14ac:dyDescent="0.2">
      <c r="A4" s="76">
        <v>796</v>
      </c>
      <c r="B4" s="82" t="s">
        <v>47</v>
      </c>
      <c r="C4" s="83"/>
      <c r="D4" s="84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42</v>
      </c>
      <c r="D5" s="217"/>
      <c r="E5" s="218"/>
      <c r="F5" s="218"/>
      <c r="G5" s="21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6"/>
      <c r="E11" s="236"/>
      <c r="F11" s="236"/>
      <c r="G11" s="236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5"/>
      <c r="F15" s="235"/>
      <c r="G15" s="237"/>
      <c r="H15" s="237"/>
      <c r="I15" s="237" t="s">
        <v>29</v>
      </c>
      <c r="J15" s="238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SUMIF(F53:F55,A16,I53:I55)+SUMIF(F53:F55,"PSU",I53:I55)</f>
        <v>0</v>
      </c>
      <c r="J16" s="202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SUMIF(F53:F55,A17,I53:I55)</f>
        <v>0</v>
      </c>
      <c r="J17" s="202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SUMIF(F53:F55,A18,I53:I55)</f>
        <v>0</v>
      </c>
      <c r="J18" s="202"/>
    </row>
    <row r="19" spans="1:10" ht="23.25" customHeight="1" x14ac:dyDescent="0.2">
      <c r="A19" s="139" t="s">
        <v>68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SUMIF(F53:F55,A19,I53:I55)</f>
        <v>0</v>
      </c>
      <c r="J19" s="202"/>
    </row>
    <row r="20" spans="1:10" ht="23.25" customHeight="1" x14ac:dyDescent="0.2">
      <c r="A20" s="139" t="s">
        <v>69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SUMIF(F53:F55,A20,I53:I55)</f>
        <v>0</v>
      </c>
      <c r="J20" s="202"/>
    </row>
    <row r="21" spans="1:10" ht="23.25" customHeight="1" x14ac:dyDescent="0.2">
      <c r="A21" s="2"/>
      <c r="B21" s="48" t="s">
        <v>29</v>
      </c>
      <c r="C21" s="64"/>
      <c r="D21" s="65"/>
      <c r="E21" s="203"/>
      <c r="F21" s="239"/>
      <c r="G21" s="203"/>
      <c r="H21" s="239"/>
      <c r="I21" s="203">
        <f>SUM(I16:J20)</f>
        <v>0</v>
      </c>
      <c r="J21" s="20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196">
        <f>A23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6">
        <f>A25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8">
        <f>CenaCelkem-(ZakladDPHSni+DPHSni+ZakladDPHZakl+DPHZakl)</f>
        <v>0</v>
      </c>
      <c r="H27" s="228"/>
      <c r="I27" s="22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6">
        <f>ZakladDPHSniVypocet+ZakladDPHZaklVypocet</f>
        <v>0</v>
      </c>
      <c r="H28" s="206"/>
      <c r="I28" s="20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5">
        <f>A27</f>
        <v>0</v>
      </c>
      <c r="H29" s="205"/>
      <c r="I29" s="205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190"/>
      <c r="D39" s="190"/>
      <c r="E39" s="190"/>
      <c r="F39" s="99">
        <f>'SOD2 D2 Pol'!AE406</f>
        <v>0</v>
      </c>
      <c r="G39" s="100">
        <f>'SOD2 D2 Pol'!AF406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/>
      <c r="C40" s="191" t="s">
        <v>51</v>
      </c>
      <c r="D40" s="191"/>
      <c r="E40" s="191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191" t="s">
        <v>44</v>
      </c>
      <c r="D41" s="191"/>
      <c r="E41" s="191"/>
      <c r="F41" s="104">
        <f>'SOD2 D2 Pol'!AE406</f>
        <v>0</v>
      </c>
      <c r="G41" s="105">
        <f>'SOD2 D2 Pol'!AF406</f>
        <v>0</v>
      </c>
      <c r="H41" s="105">
        <f>(F41*SazbaDPH1/100)+(G41*SazbaDPH2/100)</f>
        <v>0</v>
      </c>
      <c r="I41" s="105">
        <f>F41+G41+H41</f>
        <v>0</v>
      </c>
      <c r="J41" s="106" t="str">
        <f>IF(_xlfn.SINGLE(CenaCelkemVypocet)=0,"",I41/_xlfn.SINGLE(CenaCelkemVypocet)*100)</f>
        <v/>
      </c>
    </row>
    <row r="42" spans="1:10" ht="25.5" hidden="1" customHeight="1" x14ac:dyDescent="0.2">
      <c r="A42" s="88">
        <v>3</v>
      </c>
      <c r="B42" s="107" t="s">
        <v>43</v>
      </c>
      <c r="C42" s="190" t="s">
        <v>44</v>
      </c>
      <c r="D42" s="190"/>
      <c r="E42" s="190"/>
      <c r="F42" s="108">
        <f>'SOD2 D2 Pol'!AE406</f>
        <v>0</v>
      </c>
      <c r="G42" s="101">
        <f>'SOD2 D2 Pol'!AF406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10" ht="25.5" hidden="1" customHeight="1" x14ac:dyDescent="0.2">
      <c r="A43" s="88"/>
      <c r="B43" s="192" t="s">
        <v>52</v>
      </c>
      <c r="C43" s="193"/>
      <c r="D43" s="193"/>
      <c r="E43" s="194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20" t="s">
        <v>60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61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62</v>
      </c>
      <c r="C53" s="188" t="s">
        <v>63</v>
      </c>
      <c r="D53" s="189"/>
      <c r="E53" s="189"/>
      <c r="F53" s="135" t="s">
        <v>25</v>
      </c>
      <c r="G53" s="136"/>
      <c r="H53" s="136"/>
      <c r="I53" s="136">
        <f>'SOD2 D2 Pol'!G8</f>
        <v>0</v>
      </c>
      <c r="J53" s="132" t="str">
        <f>IF(I56=0,"",I53/I56*100)</f>
        <v/>
      </c>
    </row>
    <row r="54" spans="1:10" ht="36.75" customHeight="1" x14ac:dyDescent="0.2">
      <c r="A54" s="123"/>
      <c r="B54" s="128" t="s">
        <v>64</v>
      </c>
      <c r="C54" s="188" t="s">
        <v>65</v>
      </c>
      <c r="D54" s="189"/>
      <c r="E54" s="189"/>
      <c r="F54" s="135" t="s">
        <v>25</v>
      </c>
      <c r="G54" s="136"/>
      <c r="H54" s="136"/>
      <c r="I54" s="136">
        <f>'SOD2 D2 Pol'!G189</f>
        <v>0</v>
      </c>
      <c r="J54" s="132" t="str">
        <f>IF(I56=0,"",I54/I56*100)</f>
        <v/>
      </c>
    </row>
    <row r="55" spans="1:10" ht="36.75" customHeight="1" x14ac:dyDescent="0.2">
      <c r="A55" s="123"/>
      <c r="B55" s="128" t="s">
        <v>66</v>
      </c>
      <c r="C55" s="188" t="s">
        <v>67</v>
      </c>
      <c r="D55" s="189"/>
      <c r="E55" s="189"/>
      <c r="F55" s="135" t="s">
        <v>25</v>
      </c>
      <c r="G55" s="136"/>
      <c r="H55" s="136"/>
      <c r="I55" s="136">
        <f>'SOD2 D2 Pol'!G248</f>
        <v>0</v>
      </c>
      <c r="J55" s="132" t="str">
        <f>IF(I56=0,"",I55/I56*100)</f>
        <v/>
      </c>
    </row>
    <row r="56" spans="1:10" ht="25.5" customHeight="1" x14ac:dyDescent="0.2">
      <c r="A56" s="124"/>
      <c r="B56" s="129" t="s">
        <v>1</v>
      </c>
      <c r="C56" s="130"/>
      <c r="D56" s="131"/>
      <c r="E56" s="131"/>
      <c r="F56" s="137"/>
      <c r="G56" s="138"/>
      <c r="H56" s="138"/>
      <c r="I56" s="138">
        <f>SUM(I53:I55)</f>
        <v>0</v>
      </c>
      <c r="J56" s="133">
        <f>SUM(J53:J55)</f>
        <v>0</v>
      </c>
    </row>
    <row r="57" spans="1:10" x14ac:dyDescent="0.2">
      <c r="F57" s="87"/>
      <c r="G57" s="87"/>
      <c r="H57" s="87"/>
      <c r="I57" s="87"/>
      <c r="J57" s="134"/>
    </row>
    <row r="58" spans="1:10" x14ac:dyDescent="0.2">
      <c r="F58" s="87"/>
      <c r="G58" s="87"/>
      <c r="H58" s="87"/>
      <c r="I58" s="87"/>
      <c r="J58" s="134"/>
    </row>
    <row r="59" spans="1:10" x14ac:dyDescent="0.2">
      <c r="F59" s="87"/>
      <c r="G59" s="87"/>
      <c r="H59" s="87"/>
      <c r="I59" s="87"/>
      <c r="J59" s="134"/>
    </row>
  </sheetData>
  <sheetProtection algorithmName="SHA-512" hashValue="1NSUIw+B7CJPy9Xn97n4YcUEM7hBt0NZ6xVQvif0gnRV9vOCUX7YM4s7j5iIUp7C2LvbCm9kuy8DN5ix7Nx8HA==" saltValue="qBpDR9nTYF5NbnKo7F/Ur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54:E54"/>
    <mergeCell ref="C55:E55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sheetProtection algorithmName="SHA-512" hashValue="yAkEJCtj4nOoeDms09LlNSG5uCwV/he0lViK2vqXQBEQbfJkhBTksqWmFIaaYW7oaRTWnZvonAzawOKt88KDsg==" saltValue="1lpYqy0+CR0tDQUeR1Ri6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E0DC0-D36C-47F5-A823-25EBB0C76C18}">
  <sheetPr>
    <outlinePr summaryBelow="0"/>
  </sheetPr>
  <dimension ref="A1:BH5000"/>
  <sheetViews>
    <sheetView tabSelected="1" workbookViewId="0">
      <pane ySplit="7" topLeftCell="A338" activePane="bottomLeft" state="frozen"/>
      <selection pane="bottomLeft" activeCell="AS356" sqref="AS356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8" t="s">
        <v>70</v>
      </c>
      <c r="B1" s="248"/>
      <c r="C1" s="248"/>
      <c r="D1" s="248"/>
      <c r="E1" s="248"/>
      <c r="F1" s="248"/>
      <c r="G1" s="248"/>
      <c r="AG1" t="s">
        <v>71</v>
      </c>
    </row>
    <row r="2" spans="1:60" ht="24.95" customHeight="1" x14ac:dyDescent="0.2">
      <c r="A2" s="50" t="s">
        <v>7</v>
      </c>
      <c r="B2" s="49" t="s">
        <v>48</v>
      </c>
      <c r="C2" s="249" t="s">
        <v>49</v>
      </c>
      <c r="D2" s="250"/>
      <c r="E2" s="250"/>
      <c r="F2" s="250"/>
      <c r="G2" s="251"/>
      <c r="AG2" t="s">
        <v>72</v>
      </c>
    </row>
    <row r="3" spans="1:60" ht="24.95" customHeight="1" x14ac:dyDescent="0.2">
      <c r="A3" s="50" t="s">
        <v>8</v>
      </c>
      <c r="B3" s="49" t="s">
        <v>45</v>
      </c>
      <c r="C3" s="249" t="s">
        <v>44</v>
      </c>
      <c r="D3" s="250"/>
      <c r="E3" s="250"/>
      <c r="F3" s="250"/>
      <c r="G3" s="251"/>
      <c r="AC3" s="121" t="s">
        <v>72</v>
      </c>
      <c r="AG3" t="s">
        <v>73</v>
      </c>
    </row>
    <row r="4" spans="1:60" ht="24.95" customHeight="1" x14ac:dyDescent="0.2">
      <c r="A4" s="140" t="s">
        <v>9</v>
      </c>
      <c r="B4" s="141" t="s">
        <v>43</v>
      </c>
      <c r="C4" s="252" t="s">
        <v>44</v>
      </c>
      <c r="D4" s="253"/>
      <c r="E4" s="253"/>
      <c r="F4" s="253"/>
      <c r="G4" s="254"/>
      <c r="AG4" t="s">
        <v>74</v>
      </c>
    </row>
    <row r="5" spans="1:60" x14ac:dyDescent="0.2">
      <c r="D5" s="10"/>
    </row>
    <row r="6" spans="1:60" ht="38.25" x14ac:dyDescent="0.2">
      <c r="A6" s="143" t="s">
        <v>75</v>
      </c>
      <c r="B6" s="145" t="s">
        <v>76</v>
      </c>
      <c r="C6" s="145" t="s">
        <v>77</v>
      </c>
      <c r="D6" s="144" t="s">
        <v>78</v>
      </c>
      <c r="E6" s="143" t="s">
        <v>79</v>
      </c>
      <c r="F6" s="142" t="s">
        <v>80</v>
      </c>
      <c r="G6" s="143" t="s">
        <v>29</v>
      </c>
      <c r="H6" s="146" t="s">
        <v>30</v>
      </c>
      <c r="I6" s="146" t="s">
        <v>81</v>
      </c>
      <c r="J6" s="146" t="s">
        <v>31</v>
      </c>
      <c r="K6" s="146" t="s">
        <v>82</v>
      </c>
      <c r="L6" s="146" t="s">
        <v>83</v>
      </c>
      <c r="M6" s="146" t="s">
        <v>84</v>
      </c>
      <c r="N6" s="146" t="s">
        <v>85</v>
      </c>
      <c r="O6" s="146" t="s">
        <v>86</v>
      </c>
      <c r="P6" s="146" t="s">
        <v>87</v>
      </c>
      <c r="Q6" s="146" t="s">
        <v>88</v>
      </c>
      <c r="R6" s="146" t="s">
        <v>89</v>
      </c>
      <c r="S6" s="146" t="s">
        <v>90</v>
      </c>
      <c r="T6" s="146" t="s">
        <v>91</v>
      </c>
      <c r="U6" s="146" t="s">
        <v>92</v>
      </c>
      <c r="V6" s="146" t="s">
        <v>93</v>
      </c>
      <c r="W6" s="146" t="s">
        <v>94</v>
      </c>
      <c r="X6" s="146" t="s">
        <v>95</v>
      </c>
      <c r="Y6" s="146" t="s">
        <v>96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97</v>
      </c>
      <c r="B8" s="160" t="s">
        <v>62</v>
      </c>
      <c r="C8" s="181" t="s">
        <v>63</v>
      </c>
      <c r="D8" s="161"/>
      <c r="E8" s="162"/>
      <c r="F8" s="163"/>
      <c r="G8" s="163">
        <f>SUMIF(AG9:AG188,"&lt;&gt;NOR",G9:G188)</f>
        <v>0</v>
      </c>
      <c r="H8" s="163"/>
      <c r="I8" s="163">
        <f>SUM(I9:I188)</f>
        <v>0</v>
      </c>
      <c r="J8" s="163"/>
      <c r="K8" s="163">
        <f>SUM(K9:K188)</f>
        <v>0</v>
      </c>
      <c r="L8" s="163"/>
      <c r="M8" s="163">
        <f>SUM(M9:M188)</f>
        <v>0</v>
      </c>
      <c r="N8" s="162"/>
      <c r="O8" s="162">
        <f>SUM(O9:O188)</f>
        <v>0</v>
      </c>
      <c r="P8" s="162"/>
      <c r="Q8" s="162">
        <f>SUM(Q9:Q188)</f>
        <v>0</v>
      </c>
      <c r="R8" s="163"/>
      <c r="S8" s="163"/>
      <c r="T8" s="164"/>
      <c r="U8" s="158"/>
      <c r="V8" s="158">
        <f>SUM(V9:V188)</f>
        <v>0</v>
      </c>
      <c r="W8" s="158"/>
      <c r="X8" s="158"/>
      <c r="Y8" s="158"/>
      <c r="AG8" t="s">
        <v>98</v>
      </c>
    </row>
    <row r="9" spans="1:60" outlineLevel="1" x14ac:dyDescent="0.2">
      <c r="A9" s="166">
        <v>1</v>
      </c>
      <c r="B9" s="167" t="s">
        <v>99</v>
      </c>
      <c r="C9" s="182" t="s">
        <v>100</v>
      </c>
      <c r="D9" s="168" t="s">
        <v>101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71"/>
      <c r="S9" s="171" t="s">
        <v>102</v>
      </c>
      <c r="T9" s="172" t="s">
        <v>103</v>
      </c>
      <c r="U9" s="157">
        <v>0</v>
      </c>
      <c r="V9" s="157">
        <f>ROUND(E9*U9,2)</f>
        <v>0</v>
      </c>
      <c r="W9" s="157"/>
      <c r="X9" s="157" t="s">
        <v>104</v>
      </c>
      <c r="Y9" s="157" t="s">
        <v>105</v>
      </c>
      <c r="Z9" s="147"/>
      <c r="AA9" s="147"/>
      <c r="AB9" s="147"/>
      <c r="AC9" s="147"/>
      <c r="AD9" s="147"/>
      <c r="AE9" s="147"/>
      <c r="AF9" s="147"/>
      <c r="AG9" s="147" t="s">
        <v>106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46" t="s">
        <v>107</v>
      </c>
      <c r="D10" s="247"/>
      <c r="E10" s="247"/>
      <c r="F10" s="247"/>
      <c r="G10" s="24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108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244" t="s">
        <v>109</v>
      </c>
      <c r="D11" s="245"/>
      <c r="E11" s="245"/>
      <c r="F11" s="245"/>
      <c r="G11" s="245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108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244" t="s">
        <v>110</v>
      </c>
      <c r="D12" s="245"/>
      <c r="E12" s="245"/>
      <c r="F12" s="245"/>
      <c r="G12" s="245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108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3" x14ac:dyDescent="0.2">
      <c r="A13" s="154"/>
      <c r="B13" s="155"/>
      <c r="C13" s="244" t="s">
        <v>111</v>
      </c>
      <c r="D13" s="245"/>
      <c r="E13" s="245"/>
      <c r="F13" s="245"/>
      <c r="G13" s="245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108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">
      <c r="A14" s="154"/>
      <c r="B14" s="155"/>
      <c r="C14" s="244" t="s">
        <v>112</v>
      </c>
      <c r="D14" s="245"/>
      <c r="E14" s="245"/>
      <c r="F14" s="245"/>
      <c r="G14" s="245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108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244" t="s">
        <v>113</v>
      </c>
      <c r="D15" s="245"/>
      <c r="E15" s="245"/>
      <c r="F15" s="245"/>
      <c r="G15" s="245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108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244" t="s">
        <v>114</v>
      </c>
      <c r="D16" s="245"/>
      <c r="E16" s="245"/>
      <c r="F16" s="245"/>
      <c r="G16" s="245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108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244" t="s">
        <v>115</v>
      </c>
      <c r="D17" s="245"/>
      <c r="E17" s="245"/>
      <c r="F17" s="245"/>
      <c r="G17" s="245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108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244" t="s">
        <v>116</v>
      </c>
      <c r="D18" s="245"/>
      <c r="E18" s="245"/>
      <c r="F18" s="245"/>
      <c r="G18" s="245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108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66">
        <v>2</v>
      </c>
      <c r="B19" s="167" t="s">
        <v>117</v>
      </c>
      <c r="C19" s="182" t="s">
        <v>118</v>
      </c>
      <c r="D19" s="168" t="s">
        <v>101</v>
      </c>
      <c r="E19" s="169">
        <v>2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69">
        <v>0</v>
      </c>
      <c r="O19" s="169">
        <f>ROUND(E19*N19,2)</f>
        <v>0</v>
      </c>
      <c r="P19" s="169">
        <v>0</v>
      </c>
      <c r="Q19" s="169">
        <f>ROUND(E19*P19,2)</f>
        <v>0</v>
      </c>
      <c r="R19" s="171"/>
      <c r="S19" s="171" t="s">
        <v>102</v>
      </c>
      <c r="T19" s="172" t="s">
        <v>103</v>
      </c>
      <c r="U19" s="157">
        <v>0</v>
      </c>
      <c r="V19" s="157">
        <f>ROUND(E19*U19,2)</f>
        <v>0</v>
      </c>
      <c r="W19" s="157"/>
      <c r="X19" s="157" t="s">
        <v>104</v>
      </c>
      <c r="Y19" s="157" t="s">
        <v>105</v>
      </c>
      <c r="Z19" s="147"/>
      <c r="AA19" s="147"/>
      <c r="AB19" s="147"/>
      <c r="AC19" s="147"/>
      <c r="AD19" s="147"/>
      <c r="AE19" s="147"/>
      <c r="AF19" s="147"/>
      <c r="AG19" s="147" t="s">
        <v>106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246" t="s">
        <v>119</v>
      </c>
      <c r="D20" s="247"/>
      <c r="E20" s="247"/>
      <c r="F20" s="247"/>
      <c r="G20" s="24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108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244" t="s">
        <v>120</v>
      </c>
      <c r="D21" s="245"/>
      <c r="E21" s="245"/>
      <c r="F21" s="245"/>
      <c r="G21" s="245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108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244" t="s">
        <v>121</v>
      </c>
      <c r="D22" s="245"/>
      <c r="E22" s="245"/>
      <c r="F22" s="245"/>
      <c r="G22" s="245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108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6">
        <v>3</v>
      </c>
      <c r="B23" s="167" t="s">
        <v>122</v>
      </c>
      <c r="C23" s="182" t="s">
        <v>123</v>
      </c>
      <c r="D23" s="168" t="s">
        <v>101</v>
      </c>
      <c r="E23" s="169">
        <v>1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69">
        <v>0</v>
      </c>
      <c r="O23" s="169">
        <f>ROUND(E23*N23,2)</f>
        <v>0</v>
      </c>
      <c r="P23" s="169">
        <v>0</v>
      </c>
      <c r="Q23" s="169">
        <f>ROUND(E23*P23,2)</f>
        <v>0</v>
      </c>
      <c r="R23" s="171"/>
      <c r="S23" s="171" t="s">
        <v>102</v>
      </c>
      <c r="T23" s="172" t="s">
        <v>103</v>
      </c>
      <c r="U23" s="157">
        <v>0</v>
      </c>
      <c r="V23" s="157">
        <f>ROUND(E23*U23,2)</f>
        <v>0</v>
      </c>
      <c r="W23" s="157"/>
      <c r="X23" s="157" t="s">
        <v>104</v>
      </c>
      <c r="Y23" s="157" t="s">
        <v>105</v>
      </c>
      <c r="Z23" s="147"/>
      <c r="AA23" s="147"/>
      <c r="AB23" s="147"/>
      <c r="AC23" s="147"/>
      <c r="AD23" s="147"/>
      <c r="AE23" s="147"/>
      <c r="AF23" s="147"/>
      <c r="AG23" s="147" t="s">
        <v>106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246" t="s">
        <v>107</v>
      </c>
      <c r="D24" s="247"/>
      <c r="E24" s="247"/>
      <c r="F24" s="247"/>
      <c r="G24" s="24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108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244" t="s">
        <v>124</v>
      </c>
      <c r="D25" s="245"/>
      <c r="E25" s="245"/>
      <c r="F25" s="245"/>
      <c r="G25" s="245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108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244" t="s">
        <v>125</v>
      </c>
      <c r="D26" s="245"/>
      <c r="E26" s="245"/>
      <c r="F26" s="245"/>
      <c r="G26" s="245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108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244" t="s">
        <v>126</v>
      </c>
      <c r="D27" s="245"/>
      <c r="E27" s="245"/>
      <c r="F27" s="245"/>
      <c r="G27" s="245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108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">
      <c r="A28" s="154"/>
      <c r="B28" s="155"/>
      <c r="C28" s="244" t="s">
        <v>127</v>
      </c>
      <c r="D28" s="245"/>
      <c r="E28" s="245"/>
      <c r="F28" s="245"/>
      <c r="G28" s="245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108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">
      <c r="A29" s="154"/>
      <c r="B29" s="155"/>
      <c r="C29" s="244" t="s">
        <v>128</v>
      </c>
      <c r="D29" s="245"/>
      <c r="E29" s="245"/>
      <c r="F29" s="245"/>
      <c r="G29" s="245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108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">
      <c r="A30" s="154"/>
      <c r="B30" s="155"/>
      <c r="C30" s="244" t="s">
        <v>129</v>
      </c>
      <c r="D30" s="245"/>
      <c r="E30" s="245"/>
      <c r="F30" s="245"/>
      <c r="G30" s="245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108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66">
        <v>4</v>
      </c>
      <c r="B31" s="167" t="s">
        <v>130</v>
      </c>
      <c r="C31" s="182" t="s">
        <v>123</v>
      </c>
      <c r="D31" s="168" t="s">
        <v>101</v>
      </c>
      <c r="E31" s="169">
        <v>1</v>
      </c>
      <c r="F31" s="170"/>
      <c r="G31" s="171">
        <f>ROUND(E31*F31,2)</f>
        <v>0</v>
      </c>
      <c r="H31" s="170"/>
      <c r="I31" s="171">
        <f>ROUND(E31*H31,2)</f>
        <v>0</v>
      </c>
      <c r="J31" s="170"/>
      <c r="K31" s="171">
        <f>ROUND(E31*J31,2)</f>
        <v>0</v>
      </c>
      <c r="L31" s="171">
        <v>21</v>
      </c>
      <c r="M31" s="171">
        <f>G31*(1+L31/100)</f>
        <v>0</v>
      </c>
      <c r="N31" s="169">
        <v>0</v>
      </c>
      <c r="O31" s="169">
        <f>ROUND(E31*N31,2)</f>
        <v>0</v>
      </c>
      <c r="P31" s="169">
        <v>0</v>
      </c>
      <c r="Q31" s="169">
        <f>ROUND(E31*P31,2)</f>
        <v>0</v>
      </c>
      <c r="R31" s="171"/>
      <c r="S31" s="171" t="s">
        <v>102</v>
      </c>
      <c r="T31" s="172" t="s">
        <v>103</v>
      </c>
      <c r="U31" s="157">
        <v>0</v>
      </c>
      <c r="V31" s="157">
        <f>ROUND(E31*U31,2)</f>
        <v>0</v>
      </c>
      <c r="W31" s="157"/>
      <c r="X31" s="157" t="s">
        <v>104</v>
      </c>
      <c r="Y31" s="157" t="s">
        <v>105</v>
      </c>
      <c r="Z31" s="147"/>
      <c r="AA31" s="147"/>
      <c r="AB31" s="147"/>
      <c r="AC31" s="147"/>
      <c r="AD31" s="147"/>
      <c r="AE31" s="147"/>
      <c r="AF31" s="147"/>
      <c r="AG31" s="147" t="s">
        <v>106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246" t="s">
        <v>107</v>
      </c>
      <c r="D32" s="247"/>
      <c r="E32" s="247"/>
      <c r="F32" s="247"/>
      <c r="G32" s="24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108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244" t="s">
        <v>124</v>
      </c>
      <c r="D33" s="245"/>
      <c r="E33" s="245"/>
      <c r="F33" s="245"/>
      <c r="G33" s="245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108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">
      <c r="A34" s="154"/>
      <c r="B34" s="155"/>
      <c r="C34" s="244" t="s">
        <v>125</v>
      </c>
      <c r="D34" s="245"/>
      <c r="E34" s="245"/>
      <c r="F34" s="245"/>
      <c r="G34" s="245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108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244" t="s">
        <v>126</v>
      </c>
      <c r="D35" s="245"/>
      <c r="E35" s="245"/>
      <c r="F35" s="245"/>
      <c r="G35" s="245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108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244" t="s">
        <v>131</v>
      </c>
      <c r="D36" s="245"/>
      <c r="E36" s="245"/>
      <c r="F36" s="245"/>
      <c r="G36" s="245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108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66">
        <v>5</v>
      </c>
      <c r="B37" s="167" t="s">
        <v>132</v>
      </c>
      <c r="C37" s="182" t="s">
        <v>133</v>
      </c>
      <c r="D37" s="168" t="s">
        <v>101</v>
      </c>
      <c r="E37" s="169">
        <v>5</v>
      </c>
      <c r="F37" s="170"/>
      <c r="G37" s="171">
        <f>ROUND(E37*F37,2)</f>
        <v>0</v>
      </c>
      <c r="H37" s="170"/>
      <c r="I37" s="171">
        <f>ROUND(E37*H37,2)</f>
        <v>0</v>
      </c>
      <c r="J37" s="170"/>
      <c r="K37" s="171">
        <f>ROUND(E37*J37,2)</f>
        <v>0</v>
      </c>
      <c r="L37" s="171">
        <v>21</v>
      </c>
      <c r="M37" s="171">
        <f>G37*(1+L37/100)</f>
        <v>0</v>
      </c>
      <c r="N37" s="169">
        <v>0</v>
      </c>
      <c r="O37" s="169">
        <f>ROUND(E37*N37,2)</f>
        <v>0</v>
      </c>
      <c r="P37" s="169">
        <v>0</v>
      </c>
      <c r="Q37" s="169">
        <f>ROUND(E37*P37,2)</f>
        <v>0</v>
      </c>
      <c r="R37" s="171"/>
      <c r="S37" s="171" t="s">
        <v>102</v>
      </c>
      <c r="T37" s="172" t="s">
        <v>103</v>
      </c>
      <c r="U37" s="157">
        <v>0</v>
      </c>
      <c r="V37" s="157">
        <f>ROUND(E37*U37,2)</f>
        <v>0</v>
      </c>
      <c r="W37" s="157"/>
      <c r="X37" s="157" t="s">
        <v>104</v>
      </c>
      <c r="Y37" s="157" t="s">
        <v>105</v>
      </c>
      <c r="Z37" s="147"/>
      <c r="AA37" s="147"/>
      <c r="AB37" s="147"/>
      <c r="AC37" s="147"/>
      <c r="AD37" s="147"/>
      <c r="AE37" s="147"/>
      <c r="AF37" s="147"/>
      <c r="AG37" s="147" t="s">
        <v>106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4"/>
      <c r="B38" s="155"/>
      <c r="C38" s="246" t="s">
        <v>107</v>
      </c>
      <c r="D38" s="247"/>
      <c r="E38" s="247"/>
      <c r="F38" s="247"/>
      <c r="G38" s="24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108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244" t="s">
        <v>109</v>
      </c>
      <c r="D39" s="245"/>
      <c r="E39" s="245"/>
      <c r="F39" s="245"/>
      <c r="G39" s="245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108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244" t="s">
        <v>134</v>
      </c>
      <c r="D40" s="245"/>
      <c r="E40" s="245"/>
      <c r="F40" s="245"/>
      <c r="G40" s="245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108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244" t="s">
        <v>135</v>
      </c>
      <c r="D41" s="245"/>
      <c r="E41" s="245"/>
      <c r="F41" s="245"/>
      <c r="G41" s="245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108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244" t="s">
        <v>136</v>
      </c>
      <c r="D42" s="245"/>
      <c r="E42" s="245"/>
      <c r="F42" s="245"/>
      <c r="G42" s="245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108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244" t="s">
        <v>137</v>
      </c>
      <c r="D43" s="245"/>
      <c r="E43" s="245"/>
      <c r="F43" s="245"/>
      <c r="G43" s="245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108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244" t="s">
        <v>138</v>
      </c>
      <c r="D44" s="245"/>
      <c r="E44" s="245"/>
      <c r="F44" s="245"/>
      <c r="G44" s="245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108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244" t="s">
        <v>139</v>
      </c>
      <c r="D45" s="245"/>
      <c r="E45" s="245"/>
      <c r="F45" s="245"/>
      <c r="G45" s="245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108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66">
        <v>6</v>
      </c>
      <c r="B46" s="167" t="s">
        <v>140</v>
      </c>
      <c r="C46" s="182" t="s">
        <v>141</v>
      </c>
      <c r="D46" s="168" t="s">
        <v>101</v>
      </c>
      <c r="E46" s="169">
        <v>1</v>
      </c>
      <c r="F46" s="170"/>
      <c r="G46" s="171">
        <f>ROUND(E46*F46,2)</f>
        <v>0</v>
      </c>
      <c r="H46" s="170"/>
      <c r="I46" s="171">
        <f>ROUND(E46*H46,2)</f>
        <v>0</v>
      </c>
      <c r="J46" s="170"/>
      <c r="K46" s="171">
        <f>ROUND(E46*J46,2)</f>
        <v>0</v>
      </c>
      <c r="L46" s="171">
        <v>21</v>
      </c>
      <c r="M46" s="171">
        <f>G46*(1+L46/100)</f>
        <v>0</v>
      </c>
      <c r="N46" s="169">
        <v>0</v>
      </c>
      <c r="O46" s="169">
        <f>ROUND(E46*N46,2)</f>
        <v>0</v>
      </c>
      <c r="P46" s="169">
        <v>0</v>
      </c>
      <c r="Q46" s="169">
        <f>ROUND(E46*P46,2)</f>
        <v>0</v>
      </c>
      <c r="R46" s="171"/>
      <c r="S46" s="171" t="s">
        <v>102</v>
      </c>
      <c r="T46" s="172" t="s">
        <v>103</v>
      </c>
      <c r="U46" s="157">
        <v>0</v>
      </c>
      <c r="V46" s="157">
        <f>ROUND(E46*U46,2)</f>
        <v>0</v>
      </c>
      <c r="W46" s="157"/>
      <c r="X46" s="157" t="s">
        <v>104</v>
      </c>
      <c r="Y46" s="157" t="s">
        <v>105</v>
      </c>
      <c r="Z46" s="147"/>
      <c r="AA46" s="147"/>
      <c r="AB46" s="147"/>
      <c r="AC46" s="147"/>
      <c r="AD46" s="147"/>
      <c r="AE46" s="147"/>
      <c r="AF46" s="147"/>
      <c r="AG46" s="147" t="s">
        <v>106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246" t="s">
        <v>107</v>
      </c>
      <c r="D47" s="247"/>
      <c r="E47" s="247"/>
      <c r="F47" s="247"/>
      <c r="G47" s="24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108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244" t="s">
        <v>142</v>
      </c>
      <c r="D48" s="245"/>
      <c r="E48" s="245"/>
      <c r="F48" s="245"/>
      <c r="G48" s="245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108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244" t="s">
        <v>143</v>
      </c>
      <c r="D49" s="245"/>
      <c r="E49" s="245"/>
      <c r="F49" s="245"/>
      <c r="G49" s="245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108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244" t="s">
        <v>144</v>
      </c>
      <c r="D50" s="245"/>
      <c r="E50" s="245"/>
      <c r="F50" s="245"/>
      <c r="G50" s="245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108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244" t="s">
        <v>145</v>
      </c>
      <c r="D51" s="245"/>
      <c r="E51" s="245"/>
      <c r="F51" s="245"/>
      <c r="G51" s="245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108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244" t="s">
        <v>146</v>
      </c>
      <c r="D52" s="245"/>
      <c r="E52" s="245"/>
      <c r="F52" s="245"/>
      <c r="G52" s="245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108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244" t="s">
        <v>147</v>
      </c>
      <c r="D53" s="245"/>
      <c r="E53" s="245"/>
      <c r="F53" s="245"/>
      <c r="G53" s="245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108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244" t="s">
        <v>148</v>
      </c>
      <c r="D54" s="245"/>
      <c r="E54" s="245"/>
      <c r="F54" s="245"/>
      <c r="G54" s="245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108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244" t="s">
        <v>128</v>
      </c>
      <c r="D55" s="245"/>
      <c r="E55" s="245"/>
      <c r="F55" s="245"/>
      <c r="G55" s="245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108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244" t="s">
        <v>149</v>
      </c>
      <c r="D56" s="245"/>
      <c r="E56" s="245"/>
      <c r="F56" s="245"/>
      <c r="G56" s="245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108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244" t="s">
        <v>150</v>
      </c>
      <c r="D57" s="245"/>
      <c r="E57" s="245"/>
      <c r="F57" s="245"/>
      <c r="G57" s="245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108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6">
        <v>7</v>
      </c>
      <c r="B58" s="167" t="s">
        <v>151</v>
      </c>
      <c r="C58" s="182" t="s">
        <v>100</v>
      </c>
      <c r="D58" s="168" t="s">
        <v>101</v>
      </c>
      <c r="E58" s="169">
        <v>1</v>
      </c>
      <c r="F58" s="170"/>
      <c r="G58" s="171">
        <f>ROUND(E58*F58,2)</f>
        <v>0</v>
      </c>
      <c r="H58" s="170"/>
      <c r="I58" s="171">
        <f>ROUND(E58*H58,2)</f>
        <v>0</v>
      </c>
      <c r="J58" s="170"/>
      <c r="K58" s="171">
        <f>ROUND(E58*J58,2)</f>
        <v>0</v>
      </c>
      <c r="L58" s="171">
        <v>21</v>
      </c>
      <c r="M58" s="171">
        <f>G58*(1+L58/100)</f>
        <v>0</v>
      </c>
      <c r="N58" s="169">
        <v>0</v>
      </c>
      <c r="O58" s="169">
        <f>ROUND(E58*N58,2)</f>
        <v>0</v>
      </c>
      <c r="P58" s="169">
        <v>0</v>
      </c>
      <c r="Q58" s="169">
        <f>ROUND(E58*P58,2)</f>
        <v>0</v>
      </c>
      <c r="R58" s="171"/>
      <c r="S58" s="171" t="s">
        <v>102</v>
      </c>
      <c r="T58" s="172" t="s">
        <v>103</v>
      </c>
      <c r="U58" s="157">
        <v>0</v>
      </c>
      <c r="V58" s="157">
        <f>ROUND(E58*U58,2)</f>
        <v>0</v>
      </c>
      <c r="W58" s="157"/>
      <c r="X58" s="157" t="s">
        <v>104</v>
      </c>
      <c r="Y58" s="157" t="s">
        <v>105</v>
      </c>
      <c r="Z58" s="147"/>
      <c r="AA58" s="147"/>
      <c r="AB58" s="147"/>
      <c r="AC58" s="147"/>
      <c r="AD58" s="147"/>
      <c r="AE58" s="147"/>
      <c r="AF58" s="147"/>
      <c r="AG58" s="147" t="s">
        <v>106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 x14ac:dyDescent="0.2">
      <c r="A59" s="154"/>
      <c r="B59" s="155"/>
      <c r="C59" s="246" t="s">
        <v>107</v>
      </c>
      <c r="D59" s="247"/>
      <c r="E59" s="247"/>
      <c r="F59" s="247"/>
      <c r="G59" s="24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108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244" t="s">
        <v>109</v>
      </c>
      <c r="D60" s="245"/>
      <c r="E60" s="245"/>
      <c r="F60" s="245"/>
      <c r="G60" s="245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108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244" t="s">
        <v>110</v>
      </c>
      <c r="D61" s="245"/>
      <c r="E61" s="245"/>
      <c r="F61" s="245"/>
      <c r="G61" s="245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108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244" t="s">
        <v>111</v>
      </c>
      <c r="D62" s="245"/>
      <c r="E62" s="245"/>
      <c r="F62" s="245"/>
      <c r="G62" s="245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108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244" t="s">
        <v>112</v>
      </c>
      <c r="D63" s="245"/>
      <c r="E63" s="245"/>
      <c r="F63" s="245"/>
      <c r="G63" s="245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108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244" t="s">
        <v>152</v>
      </c>
      <c r="D64" s="245"/>
      <c r="E64" s="245"/>
      <c r="F64" s="245"/>
      <c r="G64" s="245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108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244" t="s">
        <v>153</v>
      </c>
      <c r="D65" s="245"/>
      <c r="E65" s="245"/>
      <c r="F65" s="245"/>
      <c r="G65" s="245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108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244" t="s">
        <v>154</v>
      </c>
      <c r="D66" s="245"/>
      <c r="E66" s="245"/>
      <c r="F66" s="245"/>
      <c r="G66" s="245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108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244" t="s">
        <v>138</v>
      </c>
      <c r="D67" s="245"/>
      <c r="E67" s="245"/>
      <c r="F67" s="245"/>
      <c r="G67" s="245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108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244" t="s">
        <v>155</v>
      </c>
      <c r="D68" s="245"/>
      <c r="E68" s="245"/>
      <c r="F68" s="245"/>
      <c r="G68" s="245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108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66">
        <v>8</v>
      </c>
      <c r="B69" s="167" t="s">
        <v>156</v>
      </c>
      <c r="C69" s="182" t="s">
        <v>123</v>
      </c>
      <c r="D69" s="168" t="s">
        <v>101</v>
      </c>
      <c r="E69" s="169">
        <v>1</v>
      </c>
      <c r="F69" s="170"/>
      <c r="G69" s="171">
        <f>ROUND(E69*F69,2)</f>
        <v>0</v>
      </c>
      <c r="H69" s="170"/>
      <c r="I69" s="171">
        <f>ROUND(E69*H69,2)</f>
        <v>0</v>
      </c>
      <c r="J69" s="170"/>
      <c r="K69" s="171">
        <f>ROUND(E69*J69,2)</f>
        <v>0</v>
      </c>
      <c r="L69" s="171">
        <v>21</v>
      </c>
      <c r="M69" s="171">
        <f>G69*(1+L69/100)</f>
        <v>0</v>
      </c>
      <c r="N69" s="169">
        <v>0</v>
      </c>
      <c r="O69" s="169">
        <f>ROUND(E69*N69,2)</f>
        <v>0</v>
      </c>
      <c r="P69" s="169">
        <v>0</v>
      </c>
      <c r="Q69" s="169">
        <f>ROUND(E69*P69,2)</f>
        <v>0</v>
      </c>
      <c r="R69" s="171"/>
      <c r="S69" s="171" t="s">
        <v>102</v>
      </c>
      <c r="T69" s="172" t="s">
        <v>103</v>
      </c>
      <c r="U69" s="157">
        <v>0</v>
      </c>
      <c r="V69" s="157">
        <f>ROUND(E69*U69,2)</f>
        <v>0</v>
      </c>
      <c r="W69" s="157"/>
      <c r="X69" s="157" t="s">
        <v>104</v>
      </c>
      <c r="Y69" s="157" t="s">
        <v>105</v>
      </c>
      <c r="Z69" s="147"/>
      <c r="AA69" s="147"/>
      <c r="AB69" s="147"/>
      <c r="AC69" s="147"/>
      <c r="AD69" s="147"/>
      <c r="AE69" s="147"/>
      <c r="AF69" s="147"/>
      <c r="AG69" s="147" t="s">
        <v>106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246" t="s">
        <v>107</v>
      </c>
      <c r="D70" s="247"/>
      <c r="E70" s="247"/>
      <c r="F70" s="247"/>
      <c r="G70" s="24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108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244" t="s">
        <v>124</v>
      </c>
      <c r="D71" s="245"/>
      <c r="E71" s="245"/>
      <c r="F71" s="245"/>
      <c r="G71" s="245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108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244" t="s">
        <v>125</v>
      </c>
      <c r="D72" s="245"/>
      <c r="E72" s="245"/>
      <c r="F72" s="245"/>
      <c r="G72" s="245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108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244" t="s">
        <v>157</v>
      </c>
      <c r="D73" s="245"/>
      <c r="E73" s="245"/>
      <c r="F73" s="245"/>
      <c r="G73" s="245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108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244" t="s">
        <v>158</v>
      </c>
      <c r="D74" s="245"/>
      <c r="E74" s="245"/>
      <c r="F74" s="245"/>
      <c r="G74" s="245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108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244" t="s">
        <v>128</v>
      </c>
      <c r="D75" s="245"/>
      <c r="E75" s="245"/>
      <c r="F75" s="245"/>
      <c r="G75" s="245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108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244" t="s">
        <v>159</v>
      </c>
      <c r="D76" s="245"/>
      <c r="E76" s="245"/>
      <c r="F76" s="245"/>
      <c r="G76" s="245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108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244" t="s">
        <v>160</v>
      </c>
      <c r="D77" s="245"/>
      <c r="E77" s="245"/>
      <c r="F77" s="245"/>
      <c r="G77" s="245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108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66">
        <v>9</v>
      </c>
      <c r="B78" s="167" t="s">
        <v>161</v>
      </c>
      <c r="C78" s="182" t="s">
        <v>141</v>
      </c>
      <c r="D78" s="168" t="s">
        <v>101</v>
      </c>
      <c r="E78" s="169">
        <v>1</v>
      </c>
      <c r="F78" s="170"/>
      <c r="G78" s="171">
        <f>ROUND(E78*F78,2)</f>
        <v>0</v>
      </c>
      <c r="H78" s="170"/>
      <c r="I78" s="171">
        <f>ROUND(E78*H78,2)</f>
        <v>0</v>
      </c>
      <c r="J78" s="170"/>
      <c r="K78" s="171">
        <f>ROUND(E78*J78,2)</f>
        <v>0</v>
      </c>
      <c r="L78" s="171">
        <v>21</v>
      </c>
      <c r="M78" s="171">
        <f>G78*(1+L78/100)</f>
        <v>0</v>
      </c>
      <c r="N78" s="169">
        <v>0</v>
      </c>
      <c r="O78" s="169">
        <f>ROUND(E78*N78,2)</f>
        <v>0</v>
      </c>
      <c r="P78" s="169">
        <v>0</v>
      </c>
      <c r="Q78" s="169">
        <f>ROUND(E78*P78,2)</f>
        <v>0</v>
      </c>
      <c r="R78" s="171"/>
      <c r="S78" s="171" t="s">
        <v>102</v>
      </c>
      <c r="T78" s="172" t="s">
        <v>103</v>
      </c>
      <c r="U78" s="157">
        <v>0</v>
      </c>
      <c r="V78" s="157">
        <f>ROUND(E78*U78,2)</f>
        <v>0</v>
      </c>
      <c r="W78" s="157"/>
      <c r="X78" s="157" t="s">
        <v>104</v>
      </c>
      <c r="Y78" s="157" t="s">
        <v>105</v>
      </c>
      <c r="Z78" s="147"/>
      <c r="AA78" s="147"/>
      <c r="AB78" s="147"/>
      <c r="AC78" s="147"/>
      <c r="AD78" s="147"/>
      <c r="AE78" s="147"/>
      <c r="AF78" s="147"/>
      <c r="AG78" s="147" t="s">
        <v>106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">
      <c r="A79" s="154"/>
      <c r="B79" s="155"/>
      <c r="C79" s="246" t="s">
        <v>107</v>
      </c>
      <c r="D79" s="247"/>
      <c r="E79" s="247"/>
      <c r="F79" s="247"/>
      <c r="G79" s="24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108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244" t="s">
        <v>142</v>
      </c>
      <c r="D80" s="245"/>
      <c r="E80" s="245"/>
      <c r="F80" s="245"/>
      <c r="G80" s="245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108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244" t="s">
        <v>143</v>
      </c>
      <c r="D81" s="245"/>
      <c r="E81" s="245"/>
      <c r="F81" s="245"/>
      <c r="G81" s="245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108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244" t="s">
        <v>162</v>
      </c>
      <c r="D82" s="245"/>
      <c r="E82" s="245"/>
      <c r="F82" s="245"/>
      <c r="G82" s="245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108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244" t="s">
        <v>163</v>
      </c>
      <c r="D83" s="245"/>
      <c r="E83" s="245"/>
      <c r="F83" s="245"/>
      <c r="G83" s="245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108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244" t="s">
        <v>164</v>
      </c>
      <c r="D84" s="245"/>
      <c r="E84" s="245"/>
      <c r="F84" s="245"/>
      <c r="G84" s="245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108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 x14ac:dyDescent="0.2">
      <c r="A85" s="154"/>
      <c r="B85" s="155"/>
      <c r="C85" s="244" t="s">
        <v>147</v>
      </c>
      <c r="D85" s="245"/>
      <c r="E85" s="245"/>
      <c r="F85" s="245"/>
      <c r="G85" s="245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108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244" t="s">
        <v>148</v>
      </c>
      <c r="D86" s="245"/>
      <c r="E86" s="245"/>
      <c r="F86" s="245"/>
      <c r="G86" s="245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108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244" t="s">
        <v>128</v>
      </c>
      <c r="D87" s="245"/>
      <c r="E87" s="245"/>
      <c r="F87" s="245"/>
      <c r="G87" s="245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108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244" t="s">
        <v>149</v>
      </c>
      <c r="D88" s="245"/>
      <c r="E88" s="245"/>
      <c r="F88" s="245"/>
      <c r="G88" s="245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108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">
      <c r="A89" s="154"/>
      <c r="B89" s="155"/>
      <c r="C89" s="244" t="s">
        <v>150</v>
      </c>
      <c r="D89" s="245"/>
      <c r="E89" s="245"/>
      <c r="F89" s="245"/>
      <c r="G89" s="245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108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66">
        <v>10</v>
      </c>
      <c r="B90" s="167" t="s">
        <v>165</v>
      </c>
      <c r="C90" s="182" t="s">
        <v>166</v>
      </c>
      <c r="D90" s="168" t="s">
        <v>101</v>
      </c>
      <c r="E90" s="169">
        <v>2</v>
      </c>
      <c r="F90" s="170"/>
      <c r="G90" s="171">
        <f>ROUND(E90*F90,2)</f>
        <v>0</v>
      </c>
      <c r="H90" s="170"/>
      <c r="I90" s="171">
        <f>ROUND(E90*H90,2)</f>
        <v>0</v>
      </c>
      <c r="J90" s="170"/>
      <c r="K90" s="171">
        <f>ROUND(E90*J90,2)</f>
        <v>0</v>
      </c>
      <c r="L90" s="171">
        <v>21</v>
      </c>
      <c r="M90" s="171">
        <f>G90*(1+L90/100)</f>
        <v>0</v>
      </c>
      <c r="N90" s="169">
        <v>0</v>
      </c>
      <c r="O90" s="169">
        <f>ROUND(E90*N90,2)</f>
        <v>0</v>
      </c>
      <c r="P90" s="169">
        <v>0</v>
      </c>
      <c r="Q90" s="169">
        <f>ROUND(E90*P90,2)</f>
        <v>0</v>
      </c>
      <c r="R90" s="171"/>
      <c r="S90" s="171" t="s">
        <v>102</v>
      </c>
      <c r="T90" s="172" t="s">
        <v>103</v>
      </c>
      <c r="U90" s="157">
        <v>0</v>
      </c>
      <c r="V90" s="157">
        <f>ROUND(E90*U90,2)</f>
        <v>0</v>
      </c>
      <c r="W90" s="157"/>
      <c r="X90" s="157" t="s">
        <v>104</v>
      </c>
      <c r="Y90" s="157" t="s">
        <v>105</v>
      </c>
      <c r="Z90" s="147"/>
      <c r="AA90" s="147"/>
      <c r="AB90" s="147"/>
      <c r="AC90" s="147"/>
      <c r="AD90" s="147"/>
      <c r="AE90" s="147"/>
      <c r="AF90" s="147"/>
      <c r="AG90" s="147" t="s">
        <v>106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246" t="s">
        <v>107</v>
      </c>
      <c r="D91" s="247"/>
      <c r="E91" s="247"/>
      <c r="F91" s="247"/>
      <c r="G91" s="24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108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244" t="s">
        <v>167</v>
      </c>
      <c r="D92" s="245"/>
      <c r="E92" s="245"/>
      <c r="F92" s="245"/>
      <c r="G92" s="245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108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244" t="s">
        <v>168</v>
      </c>
      <c r="D93" s="245"/>
      <c r="E93" s="245"/>
      <c r="F93" s="245"/>
      <c r="G93" s="245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108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244" t="s">
        <v>169</v>
      </c>
      <c r="D94" s="245"/>
      <c r="E94" s="245"/>
      <c r="F94" s="245"/>
      <c r="G94" s="245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108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244" t="s">
        <v>170</v>
      </c>
      <c r="D95" s="245"/>
      <c r="E95" s="245"/>
      <c r="F95" s="245"/>
      <c r="G95" s="245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108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244" t="s">
        <v>171</v>
      </c>
      <c r="D96" s="245"/>
      <c r="E96" s="245"/>
      <c r="F96" s="245"/>
      <c r="G96" s="245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108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">
      <c r="A97" s="154"/>
      <c r="B97" s="155"/>
      <c r="C97" s="244" t="s">
        <v>172</v>
      </c>
      <c r="D97" s="245"/>
      <c r="E97" s="245"/>
      <c r="F97" s="245"/>
      <c r="G97" s="245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108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">
      <c r="A98" s="154"/>
      <c r="B98" s="155"/>
      <c r="C98" s="244" t="s">
        <v>173</v>
      </c>
      <c r="D98" s="245"/>
      <c r="E98" s="245"/>
      <c r="F98" s="245"/>
      <c r="G98" s="245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108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66">
        <v>11</v>
      </c>
      <c r="B99" s="167" t="s">
        <v>174</v>
      </c>
      <c r="C99" s="182" t="s">
        <v>175</v>
      </c>
      <c r="D99" s="168" t="s">
        <v>101</v>
      </c>
      <c r="E99" s="169">
        <v>1</v>
      </c>
      <c r="F99" s="170"/>
      <c r="G99" s="171">
        <f>ROUND(E99*F99,2)</f>
        <v>0</v>
      </c>
      <c r="H99" s="170"/>
      <c r="I99" s="171">
        <f>ROUND(E99*H99,2)</f>
        <v>0</v>
      </c>
      <c r="J99" s="170"/>
      <c r="K99" s="171">
        <f>ROUND(E99*J99,2)</f>
        <v>0</v>
      </c>
      <c r="L99" s="171">
        <v>21</v>
      </c>
      <c r="M99" s="171">
        <f>G99*(1+L99/100)</f>
        <v>0</v>
      </c>
      <c r="N99" s="169">
        <v>0</v>
      </c>
      <c r="O99" s="169">
        <f>ROUND(E99*N99,2)</f>
        <v>0</v>
      </c>
      <c r="P99" s="169">
        <v>0</v>
      </c>
      <c r="Q99" s="169">
        <f>ROUND(E99*P99,2)</f>
        <v>0</v>
      </c>
      <c r="R99" s="171"/>
      <c r="S99" s="171" t="s">
        <v>102</v>
      </c>
      <c r="T99" s="172" t="s">
        <v>103</v>
      </c>
      <c r="U99" s="157">
        <v>0</v>
      </c>
      <c r="V99" s="157">
        <f>ROUND(E99*U99,2)</f>
        <v>0</v>
      </c>
      <c r="W99" s="157"/>
      <c r="X99" s="157" t="s">
        <v>104</v>
      </c>
      <c r="Y99" s="157" t="s">
        <v>105</v>
      </c>
      <c r="Z99" s="147"/>
      <c r="AA99" s="147"/>
      <c r="AB99" s="147"/>
      <c r="AC99" s="147"/>
      <c r="AD99" s="147"/>
      <c r="AE99" s="147"/>
      <c r="AF99" s="147"/>
      <c r="AG99" s="147" t="s">
        <v>106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246" t="s">
        <v>107</v>
      </c>
      <c r="D100" s="247"/>
      <c r="E100" s="247"/>
      <c r="F100" s="247"/>
      <c r="G100" s="24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108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244" t="s">
        <v>167</v>
      </c>
      <c r="D101" s="245"/>
      <c r="E101" s="245"/>
      <c r="F101" s="245"/>
      <c r="G101" s="245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108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244" t="s">
        <v>168</v>
      </c>
      <c r="D102" s="245"/>
      <c r="E102" s="245"/>
      <c r="F102" s="245"/>
      <c r="G102" s="245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108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244" t="s">
        <v>176</v>
      </c>
      <c r="D103" s="245"/>
      <c r="E103" s="245"/>
      <c r="F103" s="245"/>
      <c r="G103" s="245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108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244" t="s">
        <v>177</v>
      </c>
      <c r="D104" s="245"/>
      <c r="E104" s="245"/>
      <c r="F104" s="245"/>
      <c r="G104" s="245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108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66">
        <v>12</v>
      </c>
      <c r="B105" s="167" t="s">
        <v>178</v>
      </c>
      <c r="C105" s="182" t="s">
        <v>123</v>
      </c>
      <c r="D105" s="168" t="s">
        <v>101</v>
      </c>
      <c r="E105" s="169">
        <v>1</v>
      </c>
      <c r="F105" s="170"/>
      <c r="G105" s="171">
        <f>ROUND(E105*F105,2)</f>
        <v>0</v>
      </c>
      <c r="H105" s="170"/>
      <c r="I105" s="171">
        <f>ROUND(E105*H105,2)</f>
        <v>0</v>
      </c>
      <c r="J105" s="170"/>
      <c r="K105" s="171">
        <f>ROUND(E105*J105,2)</f>
        <v>0</v>
      </c>
      <c r="L105" s="171">
        <v>21</v>
      </c>
      <c r="M105" s="171">
        <f>G105*(1+L105/100)</f>
        <v>0</v>
      </c>
      <c r="N105" s="169">
        <v>0</v>
      </c>
      <c r="O105" s="169">
        <f>ROUND(E105*N105,2)</f>
        <v>0</v>
      </c>
      <c r="P105" s="169">
        <v>0</v>
      </c>
      <c r="Q105" s="169">
        <f>ROUND(E105*P105,2)</f>
        <v>0</v>
      </c>
      <c r="R105" s="171"/>
      <c r="S105" s="171" t="s">
        <v>102</v>
      </c>
      <c r="T105" s="172" t="s">
        <v>103</v>
      </c>
      <c r="U105" s="157">
        <v>0</v>
      </c>
      <c r="V105" s="157">
        <f>ROUND(E105*U105,2)</f>
        <v>0</v>
      </c>
      <c r="W105" s="157"/>
      <c r="X105" s="157" t="s">
        <v>104</v>
      </c>
      <c r="Y105" s="157" t="s">
        <v>105</v>
      </c>
      <c r="Z105" s="147"/>
      <c r="AA105" s="147"/>
      <c r="AB105" s="147"/>
      <c r="AC105" s="147"/>
      <c r="AD105" s="147"/>
      <c r="AE105" s="147"/>
      <c r="AF105" s="147"/>
      <c r="AG105" s="147" t="s">
        <v>106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2" x14ac:dyDescent="0.2">
      <c r="A106" s="154"/>
      <c r="B106" s="155"/>
      <c r="C106" s="246" t="s">
        <v>107</v>
      </c>
      <c r="D106" s="247"/>
      <c r="E106" s="247"/>
      <c r="F106" s="247"/>
      <c r="G106" s="24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108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244" t="s">
        <v>124</v>
      </c>
      <c r="D107" s="245"/>
      <c r="E107" s="245"/>
      <c r="F107" s="245"/>
      <c r="G107" s="245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108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244" t="s">
        <v>125</v>
      </c>
      <c r="D108" s="245"/>
      <c r="E108" s="245"/>
      <c r="F108" s="245"/>
      <c r="G108" s="245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108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244" t="s">
        <v>157</v>
      </c>
      <c r="D109" s="245"/>
      <c r="E109" s="245"/>
      <c r="F109" s="245"/>
      <c r="G109" s="245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108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244" t="s">
        <v>179</v>
      </c>
      <c r="D110" s="245"/>
      <c r="E110" s="245"/>
      <c r="F110" s="245"/>
      <c r="G110" s="245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108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244" t="s">
        <v>128</v>
      </c>
      <c r="D111" s="245"/>
      <c r="E111" s="245"/>
      <c r="F111" s="245"/>
      <c r="G111" s="245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108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244" t="s">
        <v>180</v>
      </c>
      <c r="D112" s="245"/>
      <c r="E112" s="245"/>
      <c r="F112" s="245"/>
      <c r="G112" s="245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108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66">
        <v>13</v>
      </c>
      <c r="B113" s="167" t="s">
        <v>181</v>
      </c>
      <c r="C113" s="182" t="s">
        <v>182</v>
      </c>
      <c r="D113" s="168" t="s">
        <v>101</v>
      </c>
      <c r="E113" s="169">
        <v>1</v>
      </c>
      <c r="F113" s="170"/>
      <c r="G113" s="171">
        <f>ROUND(E113*F113,2)</f>
        <v>0</v>
      </c>
      <c r="H113" s="170"/>
      <c r="I113" s="171">
        <f>ROUND(E113*H113,2)</f>
        <v>0</v>
      </c>
      <c r="J113" s="170"/>
      <c r="K113" s="171">
        <f>ROUND(E113*J113,2)</f>
        <v>0</v>
      </c>
      <c r="L113" s="171">
        <v>21</v>
      </c>
      <c r="M113" s="171">
        <f>G113*(1+L113/100)</f>
        <v>0</v>
      </c>
      <c r="N113" s="169">
        <v>0</v>
      </c>
      <c r="O113" s="169">
        <f>ROUND(E113*N113,2)</f>
        <v>0</v>
      </c>
      <c r="P113" s="169">
        <v>0</v>
      </c>
      <c r="Q113" s="169">
        <f>ROUND(E113*P113,2)</f>
        <v>0</v>
      </c>
      <c r="R113" s="171"/>
      <c r="S113" s="171" t="s">
        <v>102</v>
      </c>
      <c r="T113" s="172" t="s">
        <v>103</v>
      </c>
      <c r="U113" s="157">
        <v>0</v>
      </c>
      <c r="V113" s="157">
        <f>ROUND(E113*U113,2)</f>
        <v>0</v>
      </c>
      <c r="W113" s="157"/>
      <c r="X113" s="157" t="s">
        <v>104</v>
      </c>
      <c r="Y113" s="157" t="s">
        <v>105</v>
      </c>
      <c r="Z113" s="147"/>
      <c r="AA113" s="147"/>
      <c r="AB113" s="147"/>
      <c r="AC113" s="147"/>
      <c r="AD113" s="147"/>
      <c r="AE113" s="147"/>
      <c r="AF113" s="147"/>
      <c r="AG113" s="147" t="s">
        <v>106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2" x14ac:dyDescent="0.2">
      <c r="A114" s="154"/>
      <c r="B114" s="155"/>
      <c r="C114" s="246" t="s">
        <v>107</v>
      </c>
      <c r="D114" s="247"/>
      <c r="E114" s="247"/>
      <c r="F114" s="247"/>
      <c r="G114" s="24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108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244" t="s">
        <v>124</v>
      </c>
      <c r="D115" s="245"/>
      <c r="E115" s="245"/>
      <c r="F115" s="245"/>
      <c r="G115" s="245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108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244" t="s">
        <v>125</v>
      </c>
      <c r="D116" s="245"/>
      <c r="E116" s="245"/>
      <c r="F116" s="245"/>
      <c r="G116" s="245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108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244" t="s">
        <v>157</v>
      </c>
      <c r="D117" s="245"/>
      <c r="E117" s="245"/>
      <c r="F117" s="245"/>
      <c r="G117" s="245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108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244" t="s">
        <v>183</v>
      </c>
      <c r="D118" s="245"/>
      <c r="E118" s="245"/>
      <c r="F118" s="245"/>
      <c r="G118" s="245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108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244" t="s">
        <v>184</v>
      </c>
      <c r="D119" s="245"/>
      <c r="E119" s="245"/>
      <c r="F119" s="245"/>
      <c r="G119" s="245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108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66">
        <v>14</v>
      </c>
      <c r="B120" s="167" t="s">
        <v>185</v>
      </c>
      <c r="C120" s="182" t="s">
        <v>186</v>
      </c>
      <c r="D120" s="168" t="s">
        <v>101</v>
      </c>
      <c r="E120" s="169">
        <v>1</v>
      </c>
      <c r="F120" s="170"/>
      <c r="G120" s="171">
        <f>ROUND(E120*F120,2)</f>
        <v>0</v>
      </c>
      <c r="H120" s="170"/>
      <c r="I120" s="171">
        <f>ROUND(E120*H120,2)</f>
        <v>0</v>
      </c>
      <c r="J120" s="170"/>
      <c r="K120" s="171">
        <f>ROUND(E120*J120,2)</f>
        <v>0</v>
      </c>
      <c r="L120" s="171">
        <v>21</v>
      </c>
      <c r="M120" s="171">
        <f>G120*(1+L120/100)</f>
        <v>0</v>
      </c>
      <c r="N120" s="169">
        <v>0</v>
      </c>
      <c r="O120" s="169">
        <f>ROUND(E120*N120,2)</f>
        <v>0</v>
      </c>
      <c r="P120" s="169">
        <v>0</v>
      </c>
      <c r="Q120" s="169">
        <f>ROUND(E120*P120,2)</f>
        <v>0</v>
      </c>
      <c r="R120" s="171"/>
      <c r="S120" s="171" t="s">
        <v>102</v>
      </c>
      <c r="T120" s="172" t="s">
        <v>103</v>
      </c>
      <c r="U120" s="157">
        <v>0</v>
      </c>
      <c r="V120" s="157">
        <f>ROUND(E120*U120,2)</f>
        <v>0</v>
      </c>
      <c r="W120" s="157"/>
      <c r="X120" s="157" t="s">
        <v>104</v>
      </c>
      <c r="Y120" s="157" t="s">
        <v>105</v>
      </c>
      <c r="Z120" s="147"/>
      <c r="AA120" s="147"/>
      <c r="AB120" s="147"/>
      <c r="AC120" s="147"/>
      <c r="AD120" s="147"/>
      <c r="AE120" s="147"/>
      <c r="AF120" s="147"/>
      <c r="AG120" s="147" t="s">
        <v>106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">
      <c r="A121" s="154"/>
      <c r="B121" s="155"/>
      <c r="C121" s="246" t="s">
        <v>187</v>
      </c>
      <c r="D121" s="247"/>
      <c r="E121" s="247"/>
      <c r="F121" s="247"/>
      <c r="G121" s="24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108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">
      <c r="A122" s="154"/>
      <c r="B122" s="155"/>
      <c r="C122" s="244" t="s">
        <v>157</v>
      </c>
      <c r="D122" s="245"/>
      <c r="E122" s="245"/>
      <c r="F122" s="245"/>
      <c r="G122" s="245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108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244" t="s">
        <v>188</v>
      </c>
      <c r="D123" s="245"/>
      <c r="E123" s="245"/>
      <c r="F123" s="245"/>
      <c r="G123" s="245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108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66">
        <v>15</v>
      </c>
      <c r="B124" s="167" t="s">
        <v>189</v>
      </c>
      <c r="C124" s="182" t="s">
        <v>190</v>
      </c>
      <c r="D124" s="168" t="s">
        <v>101</v>
      </c>
      <c r="E124" s="169">
        <v>1</v>
      </c>
      <c r="F124" s="170"/>
      <c r="G124" s="171">
        <f>ROUND(E124*F124,2)</f>
        <v>0</v>
      </c>
      <c r="H124" s="170"/>
      <c r="I124" s="171">
        <f>ROUND(E124*H124,2)</f>
        <v>0</v>
      </c>
      <c r="J124" s="170"/>
      <c r="K124" s="171">
        <f>ROUND(E124*J124,2)</f>
        <v>0</v>
      </c>
      <c r="L124" s="171">
        <v>21</v>
      </c>
      <c r="M124" s="171">
        <f>G124*(1+L124/100)</f>
        <v>0</v>
      </c>
      <c r="N124" s="169">
        <v>0</v>
      </c>
      <c r="O124" s="169">
        <f>ROUND(E124*N124,2)</f>
        <v>0</v>
      </c>
      <c r="P124" s="169">
        <v>0</v>
      </c>
      <c r="Q124" s="169">
        <f>ROUND(E124*P124,2)</f>
        <v>0</v>
      </c>
      <c r="R124" s="171"/>
      <c r="S124" s="171" t="s">
        <v>102</v>
      </c>
      <c r="T124" s="172" t="s">
        <v>103</v>
      </c>
      <c r="U124" s="157">
        <v>0</v>
      </c>
      <c r="V124" s="157">
        <f>ROUND(E124*U124,2)</f>
        <v>0</v>
      </c>
      <c r="W124" s="157"/>
      <c r="X124" s="157" t="s">
        <v>104</v>
      </c>
      <c r="Y124" s="157" t="s">
        <v>105</v>
      </c>
      <c r="Z124" s="147"/>
      <c r="AA124" s="147"/>
      <c r="AB124" s="147"/>
      <c r="AC124" s="147"/>
      <c r="AD124" s="147"/>
      <c r="AE124" s="147"/>
      <c r="AF124" s="147"/>
      <c r="AG124" s="147" t="s">
        <v>106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">
      <c r="A125" s="154"/>
      <c r="B125" s="155"/>
      <c r="C125" s="246" t="s">
        <v>107</v>
      </c>
      <c r="D125" s="247"/>
      <c r="E125" s="247"/>
      <c r="F125" s="247"/>
      <c r="G125" s="24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108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244" t="s">
        <v>124</v>
      </c>
      <c r="D126" s="245"/>
      <c r="E126" s="245"/>
      <c r="F126" s="245"/>
      <c r="G126" s="245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108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244" t="s">
        <v>125</v>
      </c>
      <c r="D127" s="245"/>
      <c r="E127" s="245"/>
      <c r="F127" s="245"/>
      <c r="G127" s="245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108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244" t="s">
        <v>157</v>
      </c>
      <c r="D128" s="245"/>
      <c r="E128" s="245"/>
      <c r="F128" s="245"/>
      <c r="G128" s="245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108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244" t="s">
        <v>191</v>
      </c>
      <c r="D129" s="245"/>
      <c r="E129" s="245"/>
      <c r="F129" s="245"/>
      <c r="G129" s="245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108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244" t="s">
        <v>128</v>
      </c>
      <c r="D130" s="245"/>
      <c r="E130" s="245"/>
      <c r="F130" s="245"/>
      <c r="G130" s="245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108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">
      <c r="A131" s="154"/>
      <c r="B131" s="155"/>
      <c r="C131" s="244" t="s">
        <v>180</v>
      </c>
      <c r="D131" s="245"/>
      <c r="E131" s="245"/>
      <c r="F131" s="245"/>
      <c r="G131" s="245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108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">
      <c r="A132" s="154"/>
      <c r="B132" s="155"/>
      <c r="C132" s="244" t="s">
        <v>192</v>
      </c>
      <c r="D132" s="245"/>
      <c r="E132" s="245"/>
      <c r="F132" s="245"/>
      <c r="G132" s="245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108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66">
        <v>16</v>
      </c>
      <c r="B133" s="167" t="s">
        <v>193</v>
      </c>
      <c r="C133" s="182" t="s">
        <v>194</v>
      </c>
      <c r="D133" s="168" t="s">
        <v>101</v>
      </c>
      <c r="E133" s="169">
        <v>1</v>
      </c>
      <c r="F133" s="170"/>
      <c r="G133" s="171">
        <f>ROUND(E133*F133,2)</f>
        <v>0</v>
      </c>
      <c r="H133" s="170"/>
      <c r="I133" s="171">
        <f>ROUND(E133*H133,2)</f>
        <v>0</v>
      </c>
      <c r="J133" s="170"/>
      <c r="K133" s="171">
        <f>ROUND(E133*J133,2)</f>
        <v>0</v>
      </c>
      <c r="L133" s="171">
        <v>21</v>
      </c>
      <c r="M133" s="171">
        <f>G133*(1+L133/100)</f>
        <v>0</v>
      </c>
      <c r="N133" s="169">
        <v>0</v>
      </c>
      <c r="O133" s="169">
        <f>ROUND(E133*N133,2)</f>
        <v>0</v>
      </c>
      <c r="P133" s="169">
        <v>0</v>
      </c>
      <c r="Q133" s="169">
        <f>ROUND(E133*P133,2)</f>
        <v>0</v>
      </c>
      <c r="R133" s="171"/>
      <c r="S133" s="171" t="s">
        <v>102</v>
      </c>
      <c r="T133" s="172" t="s">
        <v>103</v>
      </c>
      <c r="U133" s="157">
        <v>0</v>
      </c>
      <c r="V133" s="157">
        <f>ROUND(E133*U133,2)</f>
        <v>0</v>
      </c>
      <c r="W133" s="157"/>
      <c r="X133" s="157" t="s">
        <v>104</v>
      </c>
      <c r="Y133" s="157" t="s">
        <v>105</v>
      </c>
      <c r="Z133" s="147"/>
      <c r="AA133" s="147"/>
      <c r="AB133" s="147"/>
      <c r="AC133" s="147"/>
      <c r="AD133" s="147"/>
      <c r="AE133" s="147"/>
      <c r="AF133" s="147"/>
      <c r="AG133" s="147" t="s">
        <v>106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246" t="s">
        <v>157</v>
      </c>
      <c r="D134" s="247"/>
      <c r="E134" s="247"/>
      <c r="F134" s="247"/>
      <c r="G134" s="24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108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244" t="s">
        <v>195</v>
      </c>
      <c r="D135" s="245"/>
      <c r="E135" s="245"/>
      <c r="F135" s="245"/>
      <c r="G135" s="245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108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244" t="s">
        <v>196</v>
      </c>
      <c r="D136" s="245"/>
      <c r="E136" s="245"/>
      <c r="F136" s="245"/>
      <c r="G136" s="245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108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66">
        <v>17</v>
      </c>
      <c r="B137" s="167" t="s">
        <v>197</v>
      </c>
      <c r="C137" s="182" t="s">
        <v>198</v>
      </c>
      <c r="D137" s="168" t="s">
        <v>101</v>
      </c>
      <c r="E137" s="169">
        <v>1</v>
      </c>
      <c r="F137" s="170"/>
      <c r="G137" s="171">
        <f>ROUND(E137*F137,2)</f>
        <v>0</v>
      </c>
      <c r="H137" s="170"/>
      <c r="I137" s="171">
        <f>ROUND(E137*H137,2)</f>
        <v>0</v>
      </c>
      <c r="J137" s="170"/>
      <c r="K137" s="171">
        <f>ROUND(E137*J137,2)</f>
        <v>0</v>
      </c>
      <c r="L137" s="171">
        <v>21</v>
      </c>
      <c r="M137" s="171">
        <f>G137*(1+L137/100)</f>
        <v>0</v>
      </c>
      <c r="N137" s="169">
        <v>0</v>
      </c>
      <c r="O137" s="169">
        <f>ROUND(E137*N137,2)</f>
        <v>0</v>
      </c>
      <c r="P137" s="169">
        <v>0</v>
      </c>
      <c r="Q137" s="169">
        <f>ROUND(E137*P137,2)</f>
        <v>0</v>
      </c>
      <c r="R137" s="171"/>
      <c r="S137" s="171" t="s">
        <v>102</v>
      </c>
      <c r="T137" s="172" t="s">
        <v>103</v>
      </c>
      <c r="U137" s="157">
        <v>0</v>
      </c>
      <c r="V137" s="157">
        <f>ROUND(E137*U137,2)</f>
        <v>0</v>
      </c>
      <c r="W137" s="157"/>
      <c r="X137" s="157" t="s">
        <v>104</v>
      </c>
      <c r="Y137" s="157" t="s">
        <v>105</v>
      </c>
      <c r="Z137" s="147"/>
      <c r="AA137" s="147"/>
      <c r="AB137" s="147"/>
      <c r="AC137" s="147"/>
      <c r="AD137" s="147"/>
      <c r="AE137" s="147"/>
      <c r="AF137" s="147"/>
      <c r="AG137" s="147" t="s">
        <v>106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">
      <c r="A138" s="154"/>
      <c r="B138" s="155"/>
      <c r="C138" s="246" t="s">
        <v>107</v>
      </c>
      <c r="D138" s="247"/>
      <c r="E138" s="247"/>
      <c r="F138" s="247"/>
      <c r="G138" s="24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108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244" t="s">
        <v>124</v>
      </c>
      <c r="D139" s="245"/>
      <c r="E139" s="245"/>
      <c r="F139" s="245"/>
      <c r="G139" s="245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108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244" t="s">
        <v>125</v>
      </c>
      <c r="D140" s="245"/>
      <c r="E140" s="245"/>
      <c r="F140" s="245"/>
      <c r="G140" s="245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108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244" t="s">
        <v>157</v>
      </c>
      <c r="D141" s="245"/>
      <c r="E141" s="245"/>
      <c r="F141" s="245"/>
      <c r="G141" s="245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108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244" t="s">
        <v>199</v>
      </c>
      <c r="D142" s="245"/>
      <c r="E142" s="245"/>
      <c r="F142" s="245"/>
      <c r="G142" s="245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108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66">
        <v>18</v>
      </c>
      <c r="B143" s="167" t="s">
        <v>200</v>
      </c>
      <c r="C143" s="182" t="s">
        <v>198</v>
      </c>
      <c r="D143" s="168" t="s">
        <v>101</v>
      </c>
      <c r="E143" s="169">
        <v>1</v>
      </c>
      <c r="F143" s="170"/>
      <c r="G143" s="171">
        <f>ROUND(E143*F143,2)</f>
        <v>0</v>
      </c>
      <c r="H143" s="170"/>
      <c r="I143" s="171">
        <f>ROUND(E143*H143,2)</f>
        <v>0</v>
      </c>
      <c r="J143" s="170"/>
      <c r="K143" s="171">
        <f>ROUND(E143*J143,2)</f>
        <v>0</v>
      </c>
      <c r="L143" s="171">
        <v>21</v>
      </c>
      <c r="M143" s="171">
        <f>G143*(1+L143/100)</f>
        <v>0</v>
      </c>
      <c r="N143" s="169">
        <v>0</v>
      </c>
      <c r="O143" s="169">
        <f>ROUND(E143*N143,2)</f>
        <v>0</v>
      </c>
      <c r="P143" s="169">
        <v>0</v>
      </c>
      <c r="Q143" s="169">
        <f>ROUND(E143*P143,2)</f>
        <v>0</v>
      </c>
      <c r="R143" s="171"/>
      <c r="S143" s="171" t="s">
        <v>102</v>
      </c>
      <c r="T143" s="172" t="s">
        <v>103</v>
      </c>
      <c r="U143" s="157">
        <v>0</v>
      </c>
      <c r="V143" s="157">
        <f>ROUND(E143*U143,2)</f>
        <v>0</v>
      </c>
      <c r="W143" s="157"/>
      <c r="X143" s="157" t="s">
        <v>104</v>
      </c>
      <c r="Y143" s="157" t="s">
        <v>105</v>
      </c>
      <c r="Z143" s="147"/>
      <c r="AA143" s="147"/>
      <c r="AB143" s="147"/>
      <c r="AC143" s="147"/>
      <c r="AD143" s="147"/>
      <c r="AE143" s="147"/>
      <c r="AF143" s="147"/>
      <c r="AG143" s="147" t="s">
        <v>106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">
      <c r="A144" s="154"/>
      <c r="B144" s="155"/>
      <c r="C144" s="246" t="s">
        <v>107</v>
      </c>
      <c r="D144" s="247"/>
      <c r="E144" s="247"/>
      <c r="F144" s="247"/>
      <c r="G144" s="24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108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244" t="s">
        <v>124</v>
      </c>
      <c r="D145" s="245"/>
      <c r="E145" s="245"/>
      <c r="F145" s="245"/>
      <c r="G145" s="245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108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244" t="s">
        <v>125</v>
      </c>
      <c r="D146" s="245"/>
      <c r="E146" s="245"/>
      <c r="F146" s="245"/>
      <c r="G146" s="245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108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244" t="s">
        <v>157</v>
      </c>
      <c r="D147" s="245"/>
      <c r="E147" s="245"/>
      <c r="F147" s="245"/>
      <c r="G147" s="245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108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">
      <c r="A148" s="154"/>
      <c r="B148" s="155"/>
      <c r="C148" s="244" t="s">
        <v>201</v>
      </c>
      <c r="D148" s="245"/>
      <c r="E148" s="245"/>
      <c r="F148" s="245"/>
      <c r="G148" s="245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108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66">
        <v>19</v>
      </c>
      <c r="B149" s="167" t="s">
        <v>202</v>
      </c>
      <c r="C149" s="182" t="s">
        <v>203</v>
      </c>
      <c r="D149" s="168" t="s">
        <v>101</v>
      </c>
      <c r="E149" s="169">
        <v>1</v>
      </c>
      <c r="F149" s="170"/>
      <c r="G149" s="171">
        <f>ROUND(E149*F149,2)</f>
        <v>0</v>
      </c>
      <c r="H149" s="170"/>
      <c r="I149" s="171">
        <f>ROUND(E149*H149,2)</f>
        <v>0</v>
      </c>
      <c r="J149" s="170"/>
      <c r="K149" s="171">
        <f>ROUND(E149*J149,2)</f>
        <v>0</v>
      </c>
      <c r="L149" s="171">
        <v>21</v>
      </c>
      <c r="M149" s="171">
        <f>G149*(1+L149/100)</f>
        <v>0</v>
      </c>
      <c r="N149" s="169">
        <v>0</v>
      </c>
      <c r="O149" s="169">
        <f>ROUND(E149*N149,2)</f>
        <v>0</v>
      </c>
      <c r="P149" s="169">
        <v>0</v>
      </c>
      <c r="Q149" s="169">
        <f>ROUND(E149*P149,2)</f>
        <v>0</v>
      </c>
      <c r="R149" s="171"/>
      <c r="S149" s="171" t="s">
        <v>102</v>
      </c>
      <c r="T149" s="172" t="s">
        <v>103</v>
      </c>
      <c r="U149" s="157">
        <v>0</v>
      </c>
      <c r="V149" s="157">
        <f>ROUND(E149*U149,2)</f>
        <v>0</v>
      </c>
      <c r="W149" s="157"/>
      <c r="X149" s="157" t="s">
        <v>104</v>
      </c>
      <c r="Y149" s="157" t="s">
        <v>105</v>
      </c>
      <c r="Z149" s="147"/>
      <c r="AA149" s="147"/>
      <c r="AB149" s="147"/>
      <c r="AC149" s="147"/>
      <c r="AD149" s="147"/>
      <c r="AE149" s="147"/>
      <c r="AF149" s="147"/>
      <c r="AG149" s="147" t="s">
        <v>106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2" x14ac:dyDescent="0.2">
      <c r="A150" s="154"/>
      <c r="B150" s="155"/>
      <c r="C150" s="246" t="s">
        <v>107</v>
      </c>
      <c r="D150" s="247"/>
      <c r="E150" s="247"/>
      <c r="F150" s="247"/>
      <c r="G150" s="24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108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244" t="s">
        <v>124</v>
      </c>
      <c r="D151" s="245"/>
      <c r="E151" s="245"/>
      <c r="F151" s="245"/>
      <c r="G151" s="245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108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 x14ac:dyDescent="0.2">
      <c r="A152" s="154"/>
      <c r="B152" s="155"/>
      <c r="C152" s="244" t="s">
        <v>125</v>
      </c>
      <c r="D152" s="245"/>
      <c r="E152" s="245"/>
      <c r="F152" s="245"/>
      <c r="G152" s="245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108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244" t="s">
        <v>157</v>
      </c>
      <c r="D153" s="245"/>
      <c r="E153" s="245"/>
      <c r="F153" s="245"/>
      <c r="G153" s="245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108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">
      <c r="A154" s="154"/>
      <c r="B154" s="155"/>
      <c r="C154" s="244" t="s">
        <v>204</v>
      </c>
      <c r="D154" s="245"/>
      <c r="E154" s="245"/>
      <c r="F154" s="245"/>
      <c r="G154" s="245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108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3" x14ac:dyDescent="0.2">
      <c r="A155" s="154"/>
      <c r="B155" s="155"/>
      <c r="C155" s="244" t="s">
        <v>138</v>
      </c>
      <c r="D155" s="245"/>
      <c r="E155" s="245"/>
      <c r="F155" s="245"/>
      <c r="G155" s="245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108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244" t="s">
        <v>205</v>
      </c>
      <c r="D156" s="245"/>
      <c r="E156" s="245"/>
      <c r="F156" s="245"/>
      <c r="G156" s="245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108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244" t="s">
        <v>206</v>
      </c>
      <c r="D157" s="245"/>
      <c r="E157" s="245"/>
      <c r="F157" s="245"/>
      <c r="G157" s="245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108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244" t="s">
        <v>207</v>
      </c>
      <c r="D158" s="245"/>
      <c r="E158" s="245"/>
      <c r="F158" s="245"/>
      <c r="G158" s="245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108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244" t="s">
        <v>208</v>
      </c>
      <c r="D159" s="245"/>
      <c r="E159" s="245"/>
      <c r="F159" s="245"/>
      <c r="G159" s="245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108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244" t="s">
        <v>209</v>
      </c>
      <c r="D160" s="245"/>
      <c r="E160" s="245"/>
      <c r="F160" s="245"/>
      <c r="G160" s="245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108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66">
        <v>20</v>
      </c>
      <c r="B161" s="167" t="s">
        <v>210</v>
      </c>
      <c r="C161" s="182" t="s">
        <v>211</v>
      </c>
      <c r="D161" s="168" t="s">
        <v>101</v>
      </c>
      <c r="E161" s="169">
        <v>1</v>
      </c>
      <c r="F161" s="170"/>
      <c r="G161" s="171">
        <f>ROUND(E161*F161,2)</f>
        <v>0</v>
      </c>
      <c r="H161" s="170"/>
      <c r="I161" s="171">
        <f>ROUND(E161*H161,2)</f>
        <v>0</v>
      </c>
      <c r="J161" s="170"/>
      <c r="K161" s="171">
        <f>ROUND(E161*J161,2)</f>
        <v>0</v>
      </c>
      <c r="L161" s="171">
        <v>21</v>
      </c>
      <c r="M161" s="171">
        <f>G161*(1+L161/100)</f>
        <v>0</v>
      </c>
      <c r="N161" s="169">
        <v>0</v>
      </c>
      <c r="O161" s="169">
        <f>ROUND(E161*N161,2)</f>
        <v>0</v>
      </c>
      <c r="P161" s="169">
        <v>0</v>
      </c>
      <c r="Q161" s="169">
        <f>ROUND(E161*P161,2)</f>
        <v>0</v>
      </c>
      <c r="R161" s="171"/>
      <c r="S161" s="171" t="s">
        <v>102</v>
      </c>
      <c r="T161" s="172" t="s">
        <v>103</v>
      </c>
      <c r="U161" s="157">
        <v>0</v>
      </c>
      <c r="V161" s="157">
        <f>ROUND(E161*U161,2)</f>
        <v>0</v>
      </c>
      <c r="W161" s="157"/>
      <c r="X161" s="157" t="s">
        <v>104</v>
      </c>
      <c r="Y161" s="157" t="s">
        <v>105</v>
      </c>
      <c r="Z161" s="147"/>
      <c r="AA161" s="147"/>
      <c r="AB161" s="147"/>
      <c r="AC161" s="147"/>
      <c r="AD161" s="147"/>
      <c r="AE161" s="147"/>
      <c r="AF161" s="147"/>
      <c r="AG161" s="147" t="s">
        <v>106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2" x14ac:dyDescent="0.2">
      <c r="A162" s="154"/>
      <c r="B162" s="155"/>
      <c r="C162" s="246" t="s">
        <v>107</v>
      </c>
      <c r="D162" s="247"/>
      <c r="E162" s="247"/>
      <c r="F162" s="247"/>
      <c r="G162" s="24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108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">
      <c r="A163" s="154"/>
      <c r="B163" s="155"/>
      <c r="C163" s="244" t="s">
        <v>124</v>
      </c>
      <c r="D163" s="245"/>
      <c r="E163" s="245"/>
      <c r="F163" s="245"/>
      <c r="G163" s="245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108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 x14ac:dyDescent="0.2">
      <c r="A164" s="154"/>
      <c r="B164" s="155"/>
      <c r="C164" s="244" t="s">
        <v>125</v>
      </c>
      <c r="D164" s="245"/>
      <c r="E164" s="245"/>
      <c r="F164" s="245"/>
      <c r="G164" s="245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108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">
      <c r="A165" s="154"/>
      <c r="B165" s="155"/>
      <c r="C165" s="244" t="s">
        <v>157</v>
      </c>
      <c r="D165" s="245"/>
      <c r="E165" s="245"/>
      <c r="F165" s="245"/>
      <c r="G165" s="245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108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244" t="s">
        <v>212</v>
      </c>
      <c r="D166" s="245"/>
      <c r="E166" s="245"/>
      <c r="F166" s="245"/>
      <c r="G166" s="245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108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">
      <c r="A167" s="154"/>
      <c r="B167" s="155"/>
      <c r="C167" s="244" t="s">
        <v>138</v>
      </c>
      <c r="D167" s="245"/>
      <c r="E167" s="245"/>
      <c r="F167" s="245"/>
      <c r="G167" s="245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7"/>
      <c r="AA167" s="147"/>
      <c r="AB167" s="147"/>
      <c r="AC167" s="147"/>
      <c r="AD167" s="147"/>
      <c r="AE167" s="147"/>
      <c r="AF167" s="147"/>
      <c r="AG167" s="147" t="s">
        <v>108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">
      <c r="A168" s="154"/>
      <c r="B168" s="155"/>
      <c r="C168" s="244" t="s">
        <v>213</v>
      </c>
      <c r="D168" s="245"/>
      <c r="E168" s="245"/>
      <c r="F168" s="245"/>
      <c r="G168" s="245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108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244" t="s">
        <v>214</v>
      </c>
      <c r="D169" s="245"/>
      <c r="E169" s="245"/>
      <c r="F169" s="245"/>
      <c r="G169" s="245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108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66">
        <v>21</v>
      </c>
      <c r="B170" s="167" t="s">
        <v>215</v>
      </c>
      <c r="C170" s="182" t="s">
        <v>216</v>
      </c>
      <c r="D170" s="168" t="s">
        <v>101</v>
      </c>
      <c r="E170" s="169">
        <v>1</v>
      </c>
      <c r="F170" s="170"/>
      <c r="G170" s="171">
        <f>ROUND(E170*F170,2)</f>
        <v>0</v>
      </c>
      <c r="H170" s="170"/>
      <c r="I170" s="171">
        <f>ROUND(E170*H170,2)</f>
        <v>0</v>
      </c>
      <c r="J170" s="170"/>
      <c r="K170" s="171">
        <f>ROUND(E170*J170,2)</f>
        <v>0</v>
      </c>
      <c r="L170" s="171">
        <v>21</v>
      </c>
      <c r="M170" s="171">
        <f>G170*(1+L170/100)</f>
        <v>0</v>
      </c>
      <c r="N170" s="169">
        <v>0</v>
      </c>
      <c r="O170" s="169">
        <f>ROUND(E170*N170,2)</f>
        <v>0</v>
      </c>
      <c r="P170" s="169">
        <v>0</v>
      </c>
      <c r="Q170" s="169">
        <f>ROUND(E170*P170,2)</f>
        <v>0</v>
      </c>
      <c r="R170" s="171"/>
      <c r="S170" s="171" t="s">
        <v>102</v>
      </c>
      <c r="T170" s="172" t="s">
        <v>103</v>
      </c>
      <c r="U170" s="157">
        <v>0</v>
      </c>
      <c r="V170" s="157">
        <f>ROUND(E170*U170,2)</f>
        <v>0</v>
      </c>
      <c r="W170" s="157"/>
      <c r="X170" s="157" t="s">
        <v>104</v>
      </c>
      <c r="Y170" s="157" t="s">
        <v>105</v>
      </c>
      <c r="Z170" s="147"/>
      <c r="AA170" s="147"/>
      <c r="AB170" s="147"/>
      <c r="AC170" s="147"/>
      <c r="AD170" s="147"/>
      <c r="AE170" s="147"/>
      <c r="AF170" s="147"/>
      <c r="AG170" s="147" t="s">
        <v>106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">
      <c r="A171" s="154"/>
      <c r="B171" s="155"/>
      <c r="C171" s="246" t="s">
        <v>107</v>
      </c>
      <c r="D171" s="247"/>
      <c r="E171" s="247"/>
      <c r="F171" s="247"/>
      <c r="G171" s="247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108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">
      <c r="A172" s="154"/>
      <c r="B172" s="155"/>
      <c r="C172" s="244" t="s">
        <v>217</v>
      </c>
      <c r="D172" s="245"/>
      <c r="E172" s="245"/>
      <c r="F172" s="245"/>
      <c r="G172" s="245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108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3" x14ac:dyDescent="0.2">
      <c r="A173" s="154"/>
      <c r="B173" s="155"/>
      <c r="C173" s="244" t="s">
        <v>157</v>
      </c>
      <c r="D173" s="245"/>
      <c r="E173" s="245"/>
      <c r="F173" s="245"/>
      <c r="G173" s="245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7"/>
      <c r="AA173" s="147"/>
      <c r="AB173" s="147"/>
      <c r="AC173" s="147"/>
      <c r="AD173" s="147"/>
      <c r="AE173" s="147"/>
      <c r="AF173" s="147"/>
      <c r="AG173" s="147" t="s">
        <v>108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3" x14ac:dyDescent="0.2">
      <c r="A174" s="154"/>
      <c r="B174" s="155"/>
      <c r="C174" s="244" t="s">
        <v>218</v>
      </c>
      <c r="D174" s="245"/>
      <c r="E174" s="245"/>
      <c r="F174" s="245"/>
      <c r="G174" s="245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108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">
      <c r="A175" s="154"/>
      <c r="B175" s="155"/>
      <c r="C175" s="244" t="s">
        <v>219</v>
      </c>
      <c r="D175" s="245"/>
      <c r="E175" s="245"/>
      <c r="F175" s="245"/>
      <c r="G175" s="245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108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3" x14ac:dyDescent="0.2">
      <c r="A176" s="154"/>
      <c r="B176" s="155"/>
      <c r="C176" s="244" t="s">
        <v>138</v>
      </c>
      <c r="D176" s="245"/>
      <c r="E176" s="245"/>
      <c r="F176" s="245"/>
      <c r="G176" s="245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7"/>
      <c r="AA176" s="147"/>
      <c r="AB176" s="147"/>
      <c r="AC176" s="147"/>
      <c r="AD176" s="147"/>
      <c r="AE176" s="147"/>
      <c r="AF176" s="147"/>
      <c r="AG176" s="147" t="s">
        <v>108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3" x14ac:dyDescent="0.2">
      <c r="A177" s="154"/>
      <c r="B177" s="155"/>
      <c r="C177" s="244" t="s">
        <v>220</v>
      </c>
      <c r="D177" s="245"/>
      <c r="E177" s="245"/>
      <c r="F177" s="245"/>
      <c r="G177" s="245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108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244" t="s">
        <v>221</v>
      </c>
      <c r="D178" s="245"/>
      <c r="E178" s="245"/>
      <c r="F178" s="245"/>
      <c r="G178" s="245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108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66">
        <v>22</v>
      </c>
      <c r="B179" s="167" t="s">
        <v>222</v>
      </c>
      <c r="C179" s="182" t="s">
        <v>223</v>
      </c>
      <c r="D179" s="168" t="s">
        <v>101</v>
      </c>
      <c r="E179" s="169">
        <v>1</v>
      </c>
      <c r="F179" s="170"/>
      <c r="G179" s="171">
        <f>ROUND(E179*F179,2)</f>
        <v>0</v>
      </c>
      <c r="H179" s="170"/>
      <c r="I179" s="171">
        <f>ROUND(E179*H179,2)</f>
        <v>0</v>
      </c>
      <c r="J179" s="170"/>
      <c r="K179" s="171">
        <f>ROUND(E179*J179,2)</f>
        <v>0</v>
      </c>
      <c r="L179" s="171">
        <v>21</v>
      </c>
      <c r="M179" s="171">
        <f>G179*(1+L179/100)</f>
        <v>0</v>
      </c>
      <c r="N179" s="169">
        <v>0</v>
      </c>
      <c r="O179" s="169">
        <f>ROUND(E179*N179,2)</f>
        <v>0</v>
      </c>
      <c r="P179" s="169">
        <v>0</v>
      </c>
      <c r="Q179" s="169">
        <f>ROUND(E179*P179,2)</f>
        <v>0</v>
      </c>
      <c r="R179" s="171"/>
      <c r="S179" s="171" t="s">
        <v>102</v>
      </c>
      <c r="T179" s="172" t="s">
        <v>103</v>
      </c>
      <c r="U179" s="157">
        <v>0</v>
      </c>
      <c r="V179" s="157">
        <f>ROUND(E179*U179,2)</f>
        <v>0</v>
      </c>
      <c r="W179" s="157"/>
      <c r="X179" s="157" t="s">
        <v>104</v>
      </c>
      <c r="Y179" s="157" t="s">
        <v>105</v>
      </c>
      <c r="Z179" s="147"/>
      <c r="AA179" s="147"/>
      <c r="AB179" s="147"/>
      <c r="AC179" s="147"/>
      <c r="AD179" s="147"/>
      <c r="AE179" s="147"/>
      <c r="AF179" s="147"/>
      <c r="AG179" s="147" t="s">
        <v>106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2" x14ac:dyDescent="0.2">
      <c r="A180" s="154"/>
      <c r="B180" s="155"/>
      <c r="C180" s="246" t="s">
        <v>107</v>
      </c>
      <c r="D180" s="247"/>
      <c r="E180" s="247"/>
      <c r="F180" s="247"/>
      <c r="G180" s="24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7"/>
      <c r="AA180" s="147"/>
      <c r="AB180" s="147"/>
      <c r="AC180" s="147"/>
      <c r="AD180" s="147"/>
      <c r="AE180" s="147"/>
      <c r="AF180" s="147"/>
      <c r="AG180" s="147" t="s">
        <v>108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3" x14ac:dyDescent="0.2">
      <c r="A181" s="154"/>
      <c r="B181" s="155"/>
      <c r="C181" s="244" t="s">
        <v>124</v>
      </c>
      <c r="D181" s="245"/>
      <c r="E181" s="245"/>
      <c r="F181" s="245"/>
      <c r="G181" s="245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108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244" t="s">
        <v>125</v>
      </c>
      <c r="D182" s="245"/>
      <c r="E182" s="245"/>
      <c r="F182" s="245"/>
      <c r="G182" s="245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108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244" t="s">
        <v>224</v>
      </c>
      <c r="D183" s="245"/>
      <c r="E183" s="245"/>
      <c r="F183" s="245"/>
      <c r="G183" s="245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108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244" t="s">
        <v>225</v>
      </c>
      <c r="D184" s="245"/>
      <c r="E184" s="245"/>
      <c r="F184" s="245"/>
      <c r="G184" s="245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108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244" t="s">
        <v>226</v>
      </c>
      <c r="D185" s="245"/>
      <c r="E185" s="245"/>
      <c r="F185" s="245"/>
      <c r="G185" s="245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108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244" t="s">
        <v>128</v>
      </c>
      <c r="D186" s="245"/>
      <c r="E186" s="245"/>
      <c r="F186" s="245"/>
      <c r="G186" s="245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7"/>
      <c r="AA186" s="147"/>
      <c r="AB186" s="147"/>
      <c r="AC186" s="147"/>
      <c r="AD186" s="147"/>
      <c r="AE186" s="147"/>
      <c r="AF186" s="147"/>
      <c r="AG186" s="147" t="s">
        <v>108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244" t="s">
        <v>227</v>
      </c>
      <c r="D187" s="245"/>
      <c r="E187" s="245"/>
      <c r="F187" s="245"/>
      <c r="G187" s="245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108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244" t="s">
        <v>228</v>
      </c>
      <c r="D188" s="245"/>
      <c r="E188" s="245"/>
      <c r="F188" s="245"/>
      <c r="G188" s="245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108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x14ac:dyDescent="0.2">
      <c r="A189" s="159" t="s">
        <v>97</v>
      </c>
      <c r="B189" s="160" t="s">
        <v>64</v>
      </c>
      <c r="C189" s="181" t="s">
        <v>65</v>
      </c>
      <c r="D189" s="161"/>
      <c r="E189" s="162"/>
      <c r="F189" s="163"/>
      <c r="G189" s="163">
        <f>SUMIF(AG190:AG247,"&lt;&gt;NOR",G190:G247)</f>
        <v>0</v>
      </c>
      <c r="H189" s="163"/>
      <c r="I189" s="163">
        <f>SUM(I190:I247)</f>
        <v>0</v>
      </c>
      <c r="J189" s="163"/>
      <c r="K189" s="163">
        <f>SUM(K190:K247)</f>
        <v>0</v>
      </c>
      <c r="L189" s="163"/>
      <c r="M189" s="163">
        <f>SUM(M190:M247)</f>
        <v>0</v>
      </c>
      <c r="N189" s="162"/>
      <c r="O189" s="162">
        <f>SUM(O190:O247)</f>
        <v>0</v>
      </c>
      <c r="P189" s="162"/>
      <c r="Q189" s="162">
        <f>SUM(Q190:Q247)</f>
        <v>0</v>
      </c>
      <c r="R189" s="163"/>
      <c r="S189" s="163"/>
      <c r="T189" s="164"/>
      <c r="U189" s="158"/>
      <c r="V189" s="158">
        <f>SUM(V190:V247)</f>
        <v>0</v>
      </c>
      <c r="W189" s="158"/>
      <c r="X189" s="158"/>
      <c r="Y189" s="158"/>
      <c r="AG189" t="s">
        <v>98</v>
      </c>
    </row>
    <row r="190" spans="1:60" ht="22.5" outlineLevel="1" x14ac:dyDescent="0.2">
      <c r="A190" s="166">
        <v>23</v>
      </c>
      <c r="B190" s="167" t="s">
        <v>229</v>
      </c>
      <c r="C190" s="182" t="s">
        <v>230</v>
      </c>
      <c r="D190" s="168" t="s">
        <v>231</v>
      </c>
      <c r="E190" s="169">
        <v>2</v>
      </c>
      <c r="F190" s="170"/>
      <c r="G190" s="171">
        <f>ROUND(E190*F190,2)</f>
        <v>0</v>
      </c>
      <c r="H190" s="170"/>
      <c r="I190" s="171">
        <f>ROUND(E190*H190,2)</f>
        <v>0</v>
      </c>
      <c r="J190" s="170"/>
      <c r="K190" s="171">
        <f>ROUND(E190*J190,2)</f>
        <v>0</v>
      </c>
      <c r="L190" s="171">
        <v>21</v>
      </c>
      <c r="M190" s="171">
        <f>G190*(1+L190/100)</f>
        <v>0</v>
      </c>
      <c r="N190" s="169">
        <v>0</v>
      </c>
      <c r="O190" s="169">
        <f>ROUND(E190*N190,2)</f>
        <v>0</v>
      </c>
      <c r="P190" s="169">
        <v>0</v>
      </c>
      <c r="Q190" s="169">
        <f>ROUND(E190*P190,2)</f>
        <v>0</v>
      </c>
      <c r="R190" s="171"/>
      <c r="S190" s="171" t="s">
        <v>102</v>
      </c>
      <c r="T190" s="172" t="s">
        <v>103</v>
      </c>
      <c r="U190" s="157">
        <v>0</v>
      </c>
      <c r="V190" s="157">
        <f>ROUND(E190*U190,2)</f>
        <v>0</v>
      </c>
      <c r="W190" s="157"/>
      <c r="X190" s="157" t="s">
        <v>104</v>
      </c>
      <c r="Y190" s="157" t="s">
        <v>105</v>
      </c>
      <c r="Z190" s="147"/>
      <c r="AA190" s="147"/>
      <c r="AB190" s="147"/>
      <c r="AC190" s="147"/>
      <c r="AD190" s="147"/>
      <c r="AE190" s="147"/>
      <c r="AF190" s="147"/>
      <c r="AG190" s="147" t="s">
        <v>106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2" x14ac:dyDescent="0.2">
      <c r="A191" s="154"/>
      <c r="B191" s="155"/>
      <c r="C191" s="246" t="s">
        <v>232</v>
      </c>
      <c r="D191" s="247"/>
      <c r="E191" s="247"/>
      <c r="F191" s="247"/>
      <c r="G191" s="247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7"/>
      <c r="AA191" s="147"/>
      <c r="AB191" s="147"/>
      <c r="AC191" s="147"/>
      <c r="AD191" s="147"/>
      <c r="AE191" s="147"/>
      <c r="AF191" s="147"/>
      <c r="AG191" s="147" t="s">
        <v>108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3" x14ac:dyDescent="0.2">
      <c r="A192" s="154"/>
      <c r="B192" s="155"/>
      <c r="C192" s="244" t="s">
        <v>233</v>
      </c>
      <c r="D192" s="245"/>
      <c r="E192" s="245"/>
      <c r="F192" s="245"/>
      <c r="G192" s="245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7"/>
      <c r="AA192" s="147"/>
      <c r="AB192" s="147"/>
      <c r="AC192" s="147"/>
      <c r="AD192" s="147"/>
      <c r="AE192" s="147"/>
      <c r="AF192" s="147"/>
      <c r="AG192" s="147" t="s">
        <v>108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3" x14ac:dyDescent="0.2">
      <c r="A193" s="154"/>
      <c r="B193" s="155"/>
      <c r="C193" s="244" t="s">
        <v>234</v>
      </c>
      <c r="D193" s="245"/>
      <c r="E193" s="245"/>
      <c r="F193" s="245"/>
      <c r="G193" s="245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108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244" t="s">
        <v>235</v>
      </c>
      <c r="D194" s="245"/>
      <c r="E194" s="245"/>
      <c r="F194" s="245"/>
      <c r="G194" s="245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108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244" t="s">
        <v>236</v>
      </c>
      <c r="D195" s="245"/>
      <c r="E195" s="245"/>
      <c r="F195" s="245"/>
      <c r="G195" s="245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108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244" t="s">
        <v>237</v>
      </c>
      <c r="D196" s="245"/>
      <c r="E196" s="245"/>
      <c r="F196" s="245"/>
      <c r="G196" s="245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108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244" t="s">
        <v>238</v>
      </c>
      <c r="D197" s="245"/>
      <c r="E197" s="245"/>
      <c r="F197" s="245"/>
      <c r="G197" s="245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108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3" x14ac:dyDescent="0.2">
      <c r="A198" s="154"/>
      <c r="B198" s="155"/>
      <c r="C198" s="244" t="s">
        <v>239</v>
      </c>
      <c r="D198" s="245"/>
      <c r="E198" s="245"/>
      <c r="F198" s="245"/>
      <c r="G198" s="245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108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">
      <c r="A199" s="154"/>
      <c r="B199" s="155"/>
      <c r="C199" s="244" t="s">
        <v>240</v>
      </c>
      <c r="D199" s="245"/>
      <c r="E199" s="245"/>
      <c r="F199" s="245"/>
      <c r="G199" s="245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108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">
      <c r="A200" s="154"/>
      <c r="B200" s="155"/>
      <c r="C200" s="244" t="s">
        <v>241</v>
      </c>
      <c r="D200" s="245"/>
      <c r="E200" s="245"/>
      <c r="F200" s="245"/>
      <c r="G200" s="245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108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244" t="s">
        <v>242</v>
      </c>
      <c r="D201" s="245"/>
      <c r="E201" s="245"/>
      <c r="F201" s="245"/>
      <c r="G201" s="245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108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244" t="s">
        <v>243</v>
      </c>
      <c r="D202" s="245"/>
      <c r="E202" s="245"/>
      <c r="F202" s="245"/>
      <c r="G202" s="245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108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244" t="s">
        <v>244</v>
      </c>
      <c r="D203" s="245"/>
      <c r="E203" s="245"/>
      <c r="F203" s="245"/>
      <c r="G203" s="245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108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">
      <c r="A204" s="154"/>
      <c r="B204" s="155"/>
      <c r="C204" s="244" t="s">
        <v>245</v>
      </c>
      <c r="D204" s="245"/>
      <c r="E204" s="245"/>
      <c r="F204" s="245"/>
      <c r="G204" s="245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108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">
      <c r="A205" s="154"/>
      <c r="B205" s="155"/>
      <c r="C205" s="244" t="s">
        <v>246</v>
      </c>
      <c r="D205" s="245"/>
      <c r="E205" s="245"/>
      <c r="F205" s="245"/>
      <c r="G205" s="245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7"/>
      <c r="AA205" s="147"/>
      <c r="AB205" s="147"/>
      <c r="AC205" s="147"/>
      <c r="AD205" s="147"/>
      <c r="AE205" s="147"/>
      <c r="AF205" s="147"/>
      <c r="AG205" s="147" t="s">
        <v>108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244" t="s">
        <v>247</v>
      </c>
      <c r="D206" s="245"/>
      <c r="E206" s="245"/>
      <c r="F206" s="245"/>
      <c r="G206" s="245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7"/>
      <c r="AA206" s="147"/>
      <c r="AB206" s="147"/>
      <c r="AC206" s="147"/>
      <c r="AD206" s="147"/>
      <c r="AE206" s="147"/>
      <c r="AF206" s="147"/>
      <c r="AG206" s="147" t="s">
        <v>108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">
      <c r="A207" s="154"/>
      <c r="B207" s="155"/>
      <c r="C207" s="244" t="s">
        <v>248</v>
      </c>
      <c r="D207" s="245"/>
      <c r="E207" s="245"/>
      <c r="F207" s="245"/>
      <c r="G207" s="245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108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">
      <c r="A208" s="154"/>
      <c r="B208" s="155"/>
      <c r="C208" s="244" t="s">
        <v>249</v>
      </c>
      <c r="D208" s="245"/>
      <c r="E208" s="245"/>
      <c r="F208" s="245"/>
      <c r="G208" s="245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108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244" t="s">
        <v>250</v>
      </c>
      <c r="D209" s="245"/>
      <c r="E209" s="245"/>
      <c r="F209" s="245"/>
      <c r="G209" s="245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108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244" t="s">
        <v>251</v>
      </c>
      <c r="D210" s="245"/>
      <c r="E210" s="245"/>
      <c r="F210" s="245"/>
      <c r="G210" s="245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108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66">
        <v>24</v>
      </c>
      <c r="B211" s="167" t="s">
        <v>252</v>
      </c>
      <c r="C211" s="182" t="s">
        <v>253</v>
      </c>
      <c r="D211" s="168" t="s">
        <v>231</v>
      </c>
      <c r="E211" s="169">
        <v>2</v>
      </c>
      <c r="F211" s="170"/>
      <c r="G211" s="171">
        <f>ROUND(E211*F211,2)</f>
        <v>0</v>
      </c>
      <c r="H211" s="170"/>
      <c r="I211" s="171">
        <f>ROUND(E211*H211,2)</f>
        <v>0</v>
      </c>
      <c r="J211" s="170"/>
      <c r="K211" s="171">
        <f>ROUND(E211*J211,2)</f>
        <v>0</v>
      </c>
      <c r="L211" s="171">
        <v>21</v>
      </c>
      <c r="M211" s="171">
        <f>G211*(1+L211/100)</f>
        <v>0</v>
      </c>
      <c r="N211" s="169">
        <v>0</v>
      </c>
      <c r="O211" s="169">
        <f>ROUND(E211*N211,2)</f>
        <v>0</v>
      </c>
      <c r="P211" s="169">
        <v>0</v>
      </c>
      <c r="Q211" s="169">
        <f>ROUND(E211*P211,2)</f>
        <v>0</v>
      </c>
      <c r="R211" s="171"/>
      <c r="S211" s="171" t="s">
        <v>102</v>
      </c>
      <c r="T211" s="172" t="s">
        <v>103</v>
      </c>
      <c r="U211" s="157">
        <v>0</v>
      </c>
      <c r="V211" s="157">
        <f>ROUND(E211*U211,2)</f>
        <v>0</v>
      </c>
      <c r="W211" s="157"/>
      <c r="X211" s="157" t="s">
        <v>104</v>
      </c>
      <c r="Y211" s="157" t="s">
        <v>105</v>
      </c>
      <c r="Z211" s="147"/>
      <c r="AA211" s="147"/>
      <c r="AB211" s="147"/>
      <c r="AC211" s="147"/>
      <c r="AD211" s="147"/>
      <c r="AE211" s="147"/>
      <c r="AF211" s="147"/>
      <c r="AG211" s="147" t="s">
        <v>106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2" x14ac:dyDescent="0.2">
      <c r="A212" s="154"/>
      <c r="B212" s="155"/>
      <c r="C212" s="246" t="s">
        <v>232</v>
      </c>
      <c r="D212" s="247"/>
      <c r="E212" s="247"/>
      <c r="F212" s="247"/>
      <c r="G212" s="24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108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244" t="s">
        <v>233</v>
      </c>
      <c r="D213" s="245"/>
      <c r="E213" s="245"/>
      <c r="F213" s="245"/>
      <c r="G213" s="245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108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244" t="s">
        <v>234</v>
      </c>
      <c r="D214" s="245"/>
      <c r="E214" s="245"/>
      <c r="F214" s="245"/>
      <c r="G214" s="245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108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244" t="s">
        <v>235</v>
      </c>
      <c r="D215" s="245"/>
      <c r="E215" s="245"/>
      <c r="F215" s="245"/>
      <c r="G215" s="245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108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244" t="s">
        <v>236</v>
      </c>
      <c r="D216" s="245"/>
      <c r="E216" s="245"/>
      <c r="F216" s="245"/>
      <c r="G216" s="245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7"/>
      <c r="AA216" s="147"/>
      <c r="AB216" s="147"/>
      <c r="AC216" s="147"/>
      <c r="AD216" s="147"/>
      <c r="AE216" s="147"/>
      <c r="AF216" s="147"/>
      <c r="AG216" s="147" t="s">
        <v>108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244" t="s">
        <v>254</v>
      </c>
      <c r="D217" s="245"/>
      <c r="E217" s="245"/>
      <c r="F217" s="245"/>
      <c r="G217" s="245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108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244" t="s">
        <v>239</v>
      </c>
      <c r="D218" s="245"/>
      <c r="E218" s="245"/>
      <c r="F218" s="245"/>
      <c r="G218" s="245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108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244" t="s">
        <v>240</v>
      </c>
      <c r="D219" s="245"/>
      <c r="E219" s="245"/>
      <c r="F219" s="245"/>
      <c r="G219" s="245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108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244" t="s">
        <v>241</v>
      </c>
      <c r="D220" s="245"/>
      <c r="E220" s="245"/>
      <c r="F220" s="245"/>
      <c r="G220" s="245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108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244" t="s">
        <v>242</v>
      </c>
      <c r="D221" s="245"/>
      <c r="E221" s="245"/>
      <c r="F221" s="245"/>
      <c r="G221" s="245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108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3" x14ac:dyDescent="0.2">
      <c r="A222" s="154"/>
      <c r="B222" s="155"/>
      <c r="C222" s="244" t="s">
        <v>255</v>
      </c>
      <c r="D222" s="245"/>
      <c r="E222" s="245"/>
      <c r="F222" s="245"/>
      <c r="G222" s="245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57"/>
      <c r="Z222" s="147"/>
      <c r="AA222" s="147"/>
      <c r="AB222" s="147"/>
      <c r="AC222" s="147"/>
      <c r="AD222" s="147"/>
      <c r="AE222" s="147"/>
      <c r="AF222" s="147"/>
      <c r="AG222" s="147" t="s">
        <v>108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3" x14ac:dyDescent="0.2">
      <c r="A223" s="154"/>
      <c r="B223" s="155"/>
      <c r="C223" s="244" t="s">
        <v>244</v>
      </c>
      <c r="D223" s="245"/>
      <c r="E223" s="245"/>
      <c r="F223" s="245"/>
      <c r="G223" s="245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108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">
      <c r="A224" s="154"/>
      <c r="B224" s="155"/>
      <c r="C224" s="244" t="s">
        <v>245</v>
      </c>
      <c r="D224" s="245"/>
      <c r="E224" s="245"/>
      <c r="F224" s="245"/>
      <c r="G224" s="245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108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244" t="s">
        <v>246</v>
      </c>
      <c r="D225" s="245"/>
      <c r="E225" s="245"/>
      <c r="F225" s="245"/>
      <c r="G225" s="245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108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244" t="s">
        <v>247</v>
      </c>
      <c r="D226" s="245"/>
      <c r="E226" s="245"/>
      <c r="F226" s="245"/>
      <c r="G226" s="245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108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244" t="s">
        <v>248</v>
      </c>
      <c r="D227" s="245"/>
      <c r="E227" s="245"/>
      <c r="F227" s="245"/>
      <c r="G227" s="245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108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244" t="s">
        <v>256</v>
      </c>
      <c r="D228" s="245"/>
      <c r="E228" s="245"/>
      <c r="F228" s="245"/>
      <c r="G228" s="245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108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244" t="s">
        <v>257</v>
      </c>
      <c r="D229" s="245"/>
      <c r="E229" s="245"/>
      <c r="F229" s="245"/>
      <c r="G229" s="245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108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66">
        <v>25</v>
      </c>
      <c r="B230" s="167" t="s">
        <v>258</v>
      </c>
      <c r="C230" s="182" t="s">
        <v>259</v>
      </c>
      <c r="D230" s="168" t="s">
        <v>231</v>
      </c>
      <c r="E230" s="169">
        <v>1</v>
      </c>
      <c r="F230" s="170"/>
      <c r="G230" s="171">
        <f>ROUND(E230*F230,2)</f>
        <v>0</v>
      </c>
      <c r="H230" s="170"/>
      <c r="I230" s="171">
        <f>ROUND(E230*H230,2)</f>
        <v>0</v>
      </c>
      <c r="J230" s="170"/>
      <c r="K230" s="171">
        <f>ROUND(E230*J230,2)</f>
        <v>0</v>
      </c>
      <c r="L230" s="171">
        <v>21</v>
      </c>
      <c r="M230" s="171">
        <f>G230*(1+L230/100)</f>
        <v>0</v>
      </c>
      <c r="N230" s="169">
        <v>0</v>
      </c>
      <c r="O230" s="169">
        <f>ROUND(E230*N230,2)</f>
        <v>0</v>
      </c>
      <c r="P230" s="169">
        <v>0</v>
      </c>
      <c r="Q230" s="169">
        <f>ROUND(E230*P230,2)</f>
        <v>0</v>
      </c>
      <c r="R230" s="171"/>
      <c r="S230" s="171" t="s">
        <v>102</v>
      </c>
      <c r="T230" s="172" t="s">
        <v>103</v>
      </c>
      <c r="U230" s="157">
        <v>0</v>
      </c>
      <c r="V230" s="157">
        <f>ROUND(E230*U230,2)</f>
        <v>0</v>
      </c>
      <c r="W230" s="157"/>
      <c r="X230" s="157" t="s">
        <v>104</v>
      </c>
      <c r="Y230" s="157" t="s">
        <v>105</v>
      </c>
      <c r="Z230" s="147"/>
      <c r="AA230" s="147"/>
      <c r="AB230" s="147"/>
      <c r="AC230" s="147"/>
      <c r="AD230" s="147"/>
      <c r="AE230" s="147"/>
      <c r="AF230" s="147"/>
      <c r="AG230" s="147" t="s">
        <v>106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2" x14ac:dyDescent="0.2">
      <c r="A231" s="154"/>
      <c r="B231" s="155"/>
      <c r="C231" s="246" t="s">
        <v>260</v>
      </c>
      <c r="D231" s="247"/>
      <c r="E231" s="247"/>
      <c r="F231" s="247"/>
      <c r="G231" s="247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108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244" t="s">
        <v>233</v>
      </c>
      <c r="D232" s="245"/>
      <c r="E232" s="245"/>
      <c r="F232" s="245"/>
      <c r="G232" s="245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108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244" t="s">
        <v>261</v>
      </c>
      <c r="D233" s="245"/>
      <c r="E233" s="245"/>
      <c r="F233" s="245"/>
      <c r="G233" s="245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108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244" t="s">
        <v>262</v>
      </c>
      <c r="D234" s="245"/>
      <c r="E234" s="245"/>
      <c r="F234" s="245"/>
      <c r="G234" s="245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108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244" t="s">
        <v>254</v>
      </c>
      <c r="D235" s="245"/>
      <c r="E235" s="245"/>
      <c r="F235" s="245"/>
      <c r="G235" s="245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108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244" t="s">
        <v>239</v>
      </c>
      <c r="D236" s="245"/>
      <c r="E236" s="245"/>
      <c r="F236" s="245"/>
      <c r="G236" s="245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7"/>
      <c r="AA236" s="147"/>
      <c r="AB236" s="147"/>
      <c r="AC236" s="147"/>
      <c r="AD236" s="147"/>
      <c r="AE236" s="147"/>
      <c r="AF236" s="147"/>
      <c r="AG236" s="147" t="s">
        <v>108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">
      <c r="A237" s="154"/>
      <c r="B237" s="155"/>
      <c r="C237" s="244" t="s">
        <v>263</v>
      </c>
      <c r="D237" s="245"/>
      <c r="E237" s="245"/>
      <c r="F237" s="245"/>
      <c r="G237" s="245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108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244" t="s">
        <v>241</v>
      </c>
      <c r="D238" s="245"/>
      <c r="E238" s="245"/>
      <c r="F238" s="245"/>
      <c r="G238" s="245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108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244" t="s">
        <v>242</v>
      </c>
      <c r="D239" s="245"/>
      <c r="E239" s="245"/>
      <c r="F239" s="245"/>
      <c r="G239" s="245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108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244" t="s">
        <v>255</v>
      </c>
      <c r="D240" s="245"/>
      <c r="E240" s="245"/>
      <c r="F240" s="245"/>
      <c r="G240" s="245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7"/>
      <c r="AA240" s="147"/>
      <c r="AB240" s="147"/>
      <c r="AC240" s="147"/>
      <c r="AD240" s="147"/>
      <c r="AE240" s="147"/>
      <c r="AF240" s="147"/>
      <c r="AG240" s="147" t="s">
        <v>108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">
      <c r="A241" s="154"/>
      <c r="B241" s="155"/>
      <c r="C241" s="244" t="s">
        <v>244</v>
      </c>
      <c r="D241" s="245"/>
      <c r="E241" s="245"/>
      <c r="F241" s="245"/>
      <c r="G241" s="245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108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">
      <c r="A242" s="154"/>
      <c r="B242" s="155"/>
      <c r="C242" s="244" t="s">
        <v>245</v>
      </c>
      <c r="D242" s="245"/>
      <c r="E242" s="245"/>
      <c r="F242" s="245"/>
      <c r="G242" s="245"/>
      <c r="H242" s="157"/>
      <c r="I242" s="157"/>
      <c r="J242" s="157"/>
      <c r="K242" s="157"/>
      <c r="L242" s="157"/>
      <c r="M242" s="157"/>
      <c r="N242" s="156"/>
      <c r="O242" s="156"/>
      <c r="P242" s="156"/>
      <c r="Q242" s="156"/>
      <c r="R242" s="157"/>
      <c r="S242" s="157"/>
      <c r="T242" s="157"/>
      <c r="U242" s="157"/>
      <c r="V242" s="157"/>
      <c r="W242" s="157"/>
      <c r="X242" s="157"/>
      <c r="Y242" s="157"/>
      <c r="Z242" s="147"/>
      <c r="AA242" s="147"/>
      <c r="AB242" s="147"/>
      <c r="AC242" s="147"/>
      <c r="AD242" s="147"/>
      <c r="AE242" s="147"/>
      <c r="AF242" s="147"/>
      <c r="AG242" s="147" t="s">
        <v>108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3" x14ac:dyDescent="0.2">
      <c r="A243" s="154"/>
      <c r="B243" s="155"/>
      <c r="C243" s="244" t="s">
        <v>246</v>
      </c>
      <c r="D243" s="245"/>
      <c r="E243" s="245"/>
      <c r="F243" s="245"/>
      <c r="G243" s="245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108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">
      <c r="A244" s="154"/>
      <c r="B244" s="155"/>
      <c r="C244" s="244" t="s">
        <v>247</v>
      </c>
      <c r="D244" s="245"/>
      <c r="E244" s="245"/>
      <c r="F244" s="245"/>
      <c r="G244" s="245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7"/>
      <c r="AA244" s="147"/>
      <c r="AB244" s="147"/>
      <c r="AC244" s="147"/>
      <c r="AD244" s="147"/>
      <c r="AE244" s="147"/>
      <c r="AF244" s="147"/>
      <c r="AG244" s="147" t="s">
        <v>108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">
      <c r="A245" s="154"/>
      <c r="B245" s="155"/>
      <c r="C245" s="244" t="s">
        <v>248</v>
      </c>
      <c r="D245" s="245"/>
      <c r="E245" s="245"/>
      <c r="F245" s="245"/>
      <c r="G245" s="245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108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">
      <c r="A246" s="154"/>
      <c r="B246" s="155"/>
      <c r="C246" s="244" t="s">
        <v>256</v>
      </c>
      <c r="D246" s="245"/>
      <c r="E246" s="245"/>
      <c r="F246" s="245"/>
      <c r="G246" s="245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108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244" t="s">
        <v>257</v>
      </c>
      <c r="D247" s="245"/>
      <c r="E247" s="245"/>
      <c r="F247" s="245"/>
      <c r="G247" s="245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108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x14ac:dyDescent="0.2">
      <c r="A248" s="159" t="s">
        <v>97</v>
      </c>
      <c r="B248" s="160" t="s">
        <v>66</v>
      </c>
      <c r="C248" s="181" t="s">
        <v>67</v>
      </c>
      <c r="D248" s="161"/>
      <c r="E248" s="162"/>
      <c r="F248" s="163"/>
      <c r="G248" s="163">
        <f>SUMIF(AG249:AG404,"&lt;&gt;NOR",G249:G404)</f>
        <v>0</v>
      </c>
      <c r="H248" s="163"/>
      <c r="I248" s="163">
        <f>SUM(I249:I404)</f>
        <v>0</v>
      </c>
      <c r="J248" s="163"/>
      <c r="K248" s="163">
        <f>SUM(K249:K404)</f>
        <v>0</v>
      </c>
      <c r="L248" s="163"/>
      <c r="M248" s="163">
        <f>SUM(M249:M404)</f>
        <v>0</v>
      </c>
      <c r="N248" s="162"/>
      <c r="O248" s="162">
        <f>SUM(O249:O404)</f>
        <v>0</v>
      </c>
      <c r="P248" s="162"/>
      <c r="Q248" s="162">
        <f>SUM(Q249:Q404)</f>
        <v>0</v>
      </c>
      <c r="R248" s="163"/>
      <c r="S248" s="163"/>
      <c r="T248" s="164"/>
      <c r="U248" s="158"/>
      <c r="V248" s="158">
        <f>SUM(V249:V404)</f>
        <v>0</v>
      </c>
      <c r="W248" s="158"/>
      <c r="X248" s="158"/>
      <c r="Y248" s="158"/>
      <c r="AG248" t="s">
        <v>98</v>
      </c>
    </row>
    <row r="249" spans="1:60" outlineLevel="1" x14ac:dyDescent="0.2">
      <c r="A249" s="166">
        <v>26</v>
      </c>
      <c r="B249" s="167" t="s">
        <v>264</v>
      </c>
      <c r="C249" s="182" t="s">
        <v>265</v>
      </c>
      <c r="D249" s="168" t="s">
        <v>231</v>
      </c>
      <c r="E249" s="169">
        <v>30</v>
      </c>
      <c r="F249" s="170"/>
      <c r="G249" s="171">
        <f>ROUND(E249*F249,2)</f>
        <v>0</v>
      </c>
      <c r="H249" s="170"/>
      <c r="I249" s="171">
        <f>ROUND(E249*H249,2)</f>
        <v>0</v>
      </c>
      <c r="J249" s="170"/>
      <c r="K249" s="171">
        <f>ROUND(E249*J249,2)</f>
        <v>0</v>
      </c>
      <c r="L249" s="171">
        <v>21</v>
      </c>
      <c r="M249" s="171">
        <f>G249*(1+L249/100)</f>
        <v>0</v>
      </c>
      <c r="N249" s="169">
        <v>0</v>
      </c>
      <c r="O249" s="169">
        <f>ROUND(E249*N249,2)</f>
        <v>0</v>
      </c>
      <c r="P249" s="169">
        <v>0</v>
      </c>
      <c r="Q249" s="169">
        <f>ROUND(E249*P249,2)</f>
        <v>0</v>
      </c>
      <c r="R249" s="171"/>
      <c r="S249" s="171" t="s">
        <v>102</v>
      </c>
      <c r="T249" s="172" t="s">
        <v>103</v>
      </c>
      <c r="U249" s="157">
        <v>0</v>
      </c>
      <c r="V249" s="157">
        <f>ROUND(E249*U249,2)</f>
        <v>0</v>
      </c>
      <c r="W249" s="157"/>
      <c r="X249" s="157" t="s">
        <v>104</v>
      </c>
      <c r="Y249" s="157" t="s">
        <v>105</v>
      </c>
      <c r="Z249" s="147"/>
      <c r="AA249" s="147"/>
      <c r="AB249" s="147"/>
      <c r="AC249" s="147"/>
      <c r="AD249" s="147"/>
      <c r="AE249" s="147"/>
      <c r="AF249" s="147"/>
      <c r="AG249" s="147" t="s">
        <v>106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2" x14ac:dyDescent="0.2">
      <c r="A250" s="154"/>
      <c r="B250" s="155"/>
      <c r="C250" s="246" t="s">
        <v>266</v>
      </c>
      <c r="D250" s="247"/>
      <c r="E250" s="247"/>
      <c r="F250" s="247"/>
      <c r="G250" s="24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7"/>
      <c r="AA250" s="147"/>
      <c r="AB250" s="147"/>
      <c r="AC250" s="147"/>
      <c r="AD250" s="147"/>
      <c r="AE250" s="147"/>
      <c r="AF250" s="147"/>
      <c r="AG250" s="147" t="s">
        <v>108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3" x14ac:dyDescent="0.2">
      <c r="A251" s="154"/>
      <c r="B251" s="155"/>
      <c r="C251" s="244" t="s">
        <v>267</v>
      </c>
      <c r="D251" s="245"/>
      <c r="E251" s="245"/>
      <c r="F251" s="245"/>
      <c r="G251" s="245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7"/>
      <c r="AA251" s="147"/>
      <c r="AB251" s="147"/>
      <c r="AC251" s="147"/>
      <c r="AD251" s="147"/>
      <c r="AE251" s="147"/>
      <c r="AF251" s="147"/>
      <c r="AG251" s="147" t="s">
        <v>108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">
      <c r="A252" s="154"/>
      <c r="B252" s="155"/>
      <c r="C252" s="244" t="s">
        <v>268</v>
      </c>
      <c r="D252" s="245"/>
      <c r="E252" s="245"/>
      <c r="F252" s="245"/>
      <c r="G252" s="245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7"/>
      <c r="AA252" s="147"/>
      <c r="AB252" s="147"/>
      <c r="AC252" s="147"/>
      <c r="AD252" s="147"/>
      <c r="AE252" s="147"/>
      <c r="AF252" s="147"/>
      <c r="AG252" s="147" t="s">
        <v>108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244" t="s">
        <v>269</v>
      </c>
      <c r="D253" s="245"/>
      <c r="E253" s="245"/>
      <c r="F253" s="245"/>
      <c r="G253" s="245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7"/>
      <c r="AA253" s="147"/>
      <c r="AB253" s="147"/>
      <c r="AC253" s="147"/>
      <c r="AD253" s="147"/>
      <c r="AE253" s="147"/>
      <c r="AF253" s="147"/>
      <c r="AG253" s="147" t="s">
        <v>108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244" t="s">
        <v>270</v>
      </c>
      <c r="D254" s="245"/>
      <c r="E254" s="245"/>
      <c r="F254" s="245"/>
      <c r="G254" s="245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108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66">
        <v>27</v>
      </c>
      <c r="B255" s="167" t="s">
        <v>271</v>
      </c>
      <c r="C255" s="182" t="s">
        <v>272</v>
      </c>
      <c r="D255" s="168" t="s">
        <v>231</v>
      </c>
      <c r="E255" s="169">
        <v>30</v>
      </c>
      <c r="F255" s="170"/>
      <c r="G255" s="171">
        <f>ROUND(E255*F255,2)</f>
        <v>0</v>
      </c>
      <c r="H255" s="170"/>
      <c r="I255" s="171">
        <f>ROUND(E255*H255,2)</f>
        <v>0</v>
      </c>
      <c r="J255" s="170"/>
      <c r="K255" s="171">
        <f>ROUND(E255*J255,2)</f>
        <v>0</v>
      </c>
      <c r="L255" s="171">
        <v>21</v>
      </c>
      <c r="M255" s="171">
        <f>G255*(1+L255/100)</f>
        <v>0</v>
      </c>
      <c r="N255" s="169">
        <v>0</v>
      </c>
      <c r="O255" s="169">
        <f>ROUND(E255*N255,2)</f>
        <v>0</v>
      </c>
      <c r="P255" s="169">
        <v>0</v>
      </c>
      <c r="Q255" s="169">
        <f>ROUND(E255*P255,2)</f>
        <v>0</v>
      </c>
      <c r="R255" s="171"/>
      <c r="S255" s="171" t="s">
        <v>102</v>
      </c>
      <c r="T255" s="172" t="s">
        <v>103</v>
      </c>
      <c r="U255" s="157">
        <v>0</v>
      </c>
      <c r="V255" s="157">
        <f>ROUND(E255*U255,2)</f>
        <v>0</v>
      </c>
      <c r="W255" s="157"/>
      <c r="X255" s="157" t="s">
        <v>104</v>
      </c>
      <c r="Y255" s="157" t="s">
        <v>105</v>
      </c>
      <c r="Z255" s="147"/>
      <c r="AA255" s="147"/>
      <c r="AB255" s="147"/>
      <c r="AC255" s="147"/>
      <c r="AD255" s="147"/>
      <c r="AE255" s="147"/>
      <c r="AF255" s="147"/>
      <c r="AG255" s="147" t="s">
        <v>106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2" x14ac:dyDescent="0.2">
      <c r="A256" s="154"/>
      <c r="B256" s="155"/>
      <c r="C256" s="246" t="s">
        <v>273</v>
      </c>
      <c r="D256" s="247"/>
      <c r="E256" s="247"/>
      <c r="F256" s="247"/>
      <c r="G256" s="24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7"/>
      <c r="AA256" s="147"/>
      <c r="AB256" s="147"/>
      <c r="AC256" s="147"/>
      <c r="AD256" s="147"/>
      <c r="AE256" s="147"/>
      <c r="AF256" s="147"/>
      <c r="AG256" s="147" t="s">
        <v>108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3" x14ac:dyDescent="0.2">
      <c r="A257" s="154"/>
      <c r="B257" s="155"/>
      <c r="C257" s="244" t="s">
        <v>274</v>
      </c>
      <c r="D257" s="245"/>
      <c r="E257" s="245"/>
      <c r="F257" s="245"/>
      <c r="G257" s="245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7"/>
      <c r="AA257" s="147"/>
      <c r="AB257" s="147"/>
      <c r="AC257" s="147"/>
      <c r="AD257" s="147"/>
      <c r="AE257" s="147"/>
      <c r="AF257" s="147"/>
      <c r="AG257" s="147" t="s">
        <v>108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3" x14ac:dyDescent="0.2">
      <c r="A258" s="154"/>
      <c r="B258" s="155"/>
      <c r="C258" s="244" t="s">
        <v>275</v>
      </c>
      <c r="D258" s="245"/>
      <c r="E258" s="245"/>
      <c r="F258" s="245"/>
      <c r="G258" s="245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7"/>
      <c r="AA258" s="147"/>
      <c r="AB258" s="147"/>
      <c r="AC258" s="147"/>
      <c r="AD258" s="147"/>
      <c r="AE258" s="147"/>
      <c r="AF258" s="147"/>
      <c r="AG258" s="147" t="s">
        <v>108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66">
        <v>28</v>
      </c>
      <c r="B259" s="167" t="s">
        <v>276</v>
      </c>
      <c r="C259" s="182" t="s">
        <v>277</v>
      </c>
      <c r="D259" s="168" t="s">
        <v>231</v>
      </c>
      <c r="E259" s="169">
        <v>30</v>
      </c>
      <c r="F259" s="170"/>
      <c r="G259" s="171">
        <f>ROUND(E259*F259,2)</f>
        <v>0</v>
      </c>
      <c r="H259" s="170"/>
      <c r="I259" s="171">
        <f>ROUND(E259*H259,2)</f>
        <v>0</v>
      </c>
      <c r="J259" s="170"/>
      <c r="K259" s="171">
        <f>ROUND(E259*J259,2)</f>
        <v>0</v>
      </c>
      <c r="L259" s="171">
        <v>21</v>
      </c>
      <c r="M259" s="171">
        <f>G259*(1+L259/100)</f>
        <v>0</v>
      </c>
      <c r="N259" s="169">
        <v>0</v>
      </c>
      <c r="O259" s="169">
        <f>ROUND(E259*N259,2)</f>
        <v>0</v>
      </c>
      <c r="P259" s="169">
        <v>0</v>
      </c>
      <c r="Q259" s="169">
        <f>ROUND(E259*P259,2)</f>
        <v>0</v>
      </c>
      <c r="R259" s="171"/>
      <c r="S259" s="171" t="s">
        <v>102</v>
      </c>
      <c r="T259" s="172" t="s">
        <v>103</v>
      </c>
      <c r="U259" s="157">
        <v>0</v>
      </c>
      <c r="V259" s="157">
        <f>ROUND(E259*U259,2)</f>
        <v>0</v>
      </c>
      <c r="W259" s="157"/>
      <c r="X259" s="157" t="s">
        <v>104</v>
      </c>
      <c r="Y259" s="157" t="s">
        <v>105</v>
      </c>
      <c r="Z259" s="147"/>
      <c r="AA259" s="147"/>
      <c r="AB259" s="147"/>
      <c r="AC259" s="147"/>
      <c r="AD259" s="147"/>
      <c r="AE259" s="147"/>
      <c r="AF259" s="147"/>
      <c r="AG259" s="147" t="s">
        <v>106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2" x14ac:dyDescent="0.2">
      <c r="A260" s="154"/>
      <c r="B260" s="155"/>
      <c r="C260" s="246" t="s">
        <v>278</v>
      </c>
      <c r="D260" s="247"/>
      <c r="E260" s="247"/>
      <c r="F260" s="247"/>
      <c r="G260" s="24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57"/>
      <c r="Z260" s="147"/>
      <c r="AA260" s="147"/>
      <c r="AB260" s="147"/>
      <c r="AC260" s="147"/>
      <c r="AD260" s="147"/>
      <c r="AE260" s="147"/>
      <c r="AF260" s="147"/>
      <c r="AG260" s="147" t="s">
        <v>108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3" x14ac:dyDescent="0.2">
      <c r="A261" s="154"/>
      <c r="B261" s="155"/>
      <c r="C261" s="244" t="s">
        <v>279</v>
      </c>
      <c r="D261" s="245"/>
      <c r="E261" s="245"/>
      <c r="F261" s="245"/>
      <c r="G261" s="245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7"/>
      <c r="AA261" s="147"/>
      <c r="AB261" s="147"/>
      <c r="AC261" s="147"/>
      <c r="AD261" s="147"/>
      <c r="AE261" s="147"/>
      <c r="AF261" s="147"/>
      <c r="AG261" s="147" t="s">
        <v>108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3" x14ac:dyDescent="0.2">
      <c r="A262" s="154"/>
      <c r="B262" s="155"/>
      <c r="C262" s="244" t="s">
        <v>280</v>
      </c>
      <c r="D262" s="245"/>
      <c r="E262" s="245"/>
      <c r="F262" s="245"/>
      <c r="G262" s="245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7"/>
      <c r="AA262" s="147"/>
      <c r="AB262" s="147"/>
      <c r="AC262" s="147"/>
      <c r="AD262" s="147"/>
      <c r="AE262" s="147"/>
      <c r="AF262" s="147"/>
      <c r="AG262" s="147" t="s">
        <v>108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 x14ac:dyDescent="0.2">
      <c r="A263" s="154"/>
      <c r="B263" s="155"/>
      <c r="C263" s="244" t="s">
        <v>281</v>
      </c>
      <c r="D263" s="245"/>
      <c r="E263" s="245"/>
      <c r="F263" s="245"/>
      <c r="G263" s="245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7"/>
      <c r="AA263" s="147"/>
      <c r="AB263" s="147"/>
      <c r="AC263" s="147"/>
      <c r="AD263" s="147"/>
      <c r="AE263" s="147"/>
      <c r="AF263" s="147"/>
      <c r="AG263" s="147" t="s">
        <v>108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">
      <c r="A264" s="154"/>
      <c r="B264" s="155"/>
      <c r="C264" s="244" t="s">
        <v>282</v>
      </c>
      <c r="D264" s="245"/>
      <c r="E264" s="245"/>
      <c r="F264" s="245"/>
      <c r="G264" s="245"/>
      <c r="H264" s="157"/>
      <c r="I264" s="157"/>
      <c r="J264" s="157"/>
      <c r="K264" s="157"/>
      <c r="L264" s="157"/>
      <c r="M264" s="157"/>
      <c r="N264" s="156"/>
      <c r="O264" s="156"/>
      <c r="P264" s="156"/>
      <c r="Q264" s="156"/>
      <c r="R264" s="157"/>
      <c r="S264" s="157"/>
      <c r="T264" s="157"/>
      <c r="U264" s="157"/>
      <c r="V264" s="157"/>
      <c r="W264" s="157"/>
      <c r="X264" s="157"/>
      <c r="Y264" s="157"/>
      <c r="Z264" s="147"/>
      <c r="AA264" s="147"/>
      <c r="AB264" s="147"/>
      <c r="AC264" s="147"/>
      <c r="AD264" s="147"/>
      <c r="AE264" s="147"/>
      <c r="AF264" s="147"/>
      <c r="AG264" s="147" t="s">
        <v>108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">
      <c r="A265" s="154"/>
      <c r="B265" s="155"/>
      <c r="C265" s="244" t="s">
        <v>283</v>
      </c>
      <c r="D265" s="245"/>
      <c r="E265" s="245"/>
      <c r="F265" s="245"/>
      <c r="G265" s="245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7"/>
      <c r="AA265" s="147"/>
      <c r="AB265" s="147"/>
      <c r="AC265" s="147"/>
      <c r="AD265" s="147"/>
      <c r="AE265" s="147"/>
      <c r="AF265" s="147"/>
      <c r="AG265" s="147" t="s">
        <v>108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3" x14ac:dyDescent="0.2">
      <c r="A266" s="154"/>
      <c r="B266" s="155"/>
      <c r="C266" s="244" t="s">
        <v>284</v>
      </c>
      <c r="D266" s="245"/>
      <c r="E266" s="245"/>
      <c r="F266" s="245"/>
      <c r="G266" s="245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7"/>
      <c r="AA266" s="147"/>
      <c r="AB266" s="147"/>
      <c r="AC266" s="147"/>
      <c r="AD266" s="147"/>
      <c r="AE266" s="147"/>
      <c r="AF266" s="147"/>
      <c r="AG266" s="147" t="s">
        <v>108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66">
        <v>29</v>
      </c>
      <c r="B267" s="167" t="s">
        <v>285</v>
      </c>
      <c r="C267" s="182" t="s">
        <v>286</v>
      </c>
      <c r="D267" s="168" t="s">
        <v>231</v>
      </c>
      <c r="E267" s="169">
        <v>2</v>
      </c>
      <c r="F267" s="170"/>
      <c r="G267" s="171">
        <f>ROUND(E267*F267,2)</f>
        <v>0</v>
      </c>
      <c r="H267" s="170"/>
      <c r="I267" s="171">
        <f>ROUND(E267*H267,2)</f>
        <v>0</v>
      </c>
      <c r="J267" s="170"/>
      <c r="K267" s="171">
        <f>ROUND(E267*J267,2)</f>
        <v>0</v>
      </c>
      <c r="L267" s="171">
        <v>21</v>
      </c>
      <c r="M267" s="171">
        <f>G267*(1+L267/100)</f>
        <v>0</v>
      </c>
      <c r="N267" s="169">
        <v>0</v>
      </c>
      <c r="O267" s="169">
        <f>ROUND(E267*N267,2)</f>
        <v>0</v>
      </c>
      <c r="P267" s="169">
        <v>0</v>
      </c>
      <c r="Q267" s="169">
        <f>ROUND(E267*P267,2)</f>
        <v>0</v>
      </c>
      <c r="R267" s="171"/>
      <c r="S267" s="171" t="s">
        <v>102</v>
      </c>
      <c r="T267" s="172" t="s">
        <v>103</v>
      </c>
      <c r="U267" s="157">
        <v>0</v>
      </c>
      <c r="V267" s="157">
        <f>ROUND(E267*U267,2)</f>
        <v>0</v>
      </c>
      <c r="W267" s="157"/>
      <c r="X267" s="157" t="s">
        <v>104</v>
      </c>
      <c r="Y267" s="157" t="s">
        <v>105</v>
      </c>
      <c r="Z267" s="147"/>
      <c r="AA267" s="147"/>
      <c r="AB267" s="147"/>
      <c r="AC267" s="147"/>
      <c r="AD267" s="147"/>
      <c r="AE267" s="147"/>
      <c r="AF267" s="147"/>
      <c r="AG267" s="147" t="s">
        <v>106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2" x14ac:dyDescent="0.2">
      <c r="A268" s="154"/>
      <c r="B268" s="155"/>
      <c r="C268" s="246" t="s">
        <v>287</v>
      </c>
      <c r="D268" s="247"/>
      <c r="E268" s="247"/>
      <c r="F268" s="247"/>
      <c r="G268" s="247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7"/>
      <c r="AA268" s="147"/>
      <c r="AB268" s="147"/>
      <c r="AC268" s="147"/>
      <c r="AD268" s="147"/>
      <c r="AE268" s="147"/>
      <c r="AF268" s="147"/>
      <c r="AG268" s="147" t="s">
        <v>108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3" x14ac:dyDescent="0.2">
      <c r="A269" s="154"/>
      <c r="B269" s="155"/>
      <c r="C269" s="244" t="s">
        <v>288</v>
      </c>
      <c r="D269" s="245"/>
      <c r="E269" s="245"/>
      <c r="F269" s="245"/>
      <c r="G269" s="245"/>
      <c r="H269" s="157"/>
      <c r="I269" s="157"/>
      <c r="J269" s="157"/>
      <c r="K269" s="157"/>
      <c r="L269" s="157"/>
      <c r="M269" s="157"/>
      <c r="N269" s="156"/>
      <c r="O269" s="156"/>
      <c r="P269" s="156"/>
      <c r="Q269" s="156"/>
      <c r="R269" s="157"/>
      <c r="S269" s="157"/>
      <c r="T269" s="157"/>
      <c r="U269" s="157"/>
      <c r="V269" s="157"/>
      <c r="W269" s="157"/>
      <c r="X269" s="157"/>
      <c r="Y269" s="157"/>
      <c r="Z269" s="147"/>
      <c r="AA269" s="147"/>
      <c r="AB269" s="147"/>
      <c r="AC269" s="147"/>
      <c r="AD269" s="147"/>
      <c r="AE269" s="147"/>
      <c r="AF269" s="147"/>
      <c r="AG269" s="147" t="s">
        <v>108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 x14ac:dyDescent="0.2">
      <c r="A270" s="154"/>
      <c r="B270" s="155"/>
      <c r="C270" s="244" t="s">
        <v>289</v>
      </c>
      <c r="D270" s="245"/>
      <c r="E270" s="245"/>
      <c r="F270" s="245"/>
      <c r="G270" s="245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7"/>
      <c r="AA270" s="147"/>
      <c r="AB270" s="147"/>
      <c r="AC270" s="147"/>
      <c r="AD270" s="147"/>
      <c r="AE270" s="147"/>
      <c r="AF270" s="147"/>
      <c r="AG270" s="147" t="s">
        <v>108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3" x14ac:dyDescent="0.2">
      <c r="A271" s="154"/>
      <c r="B271" s="155"/>
      <c r="C271" s="244" t="s">
        <v>290</v>
      </c>
      <c r="D271" s="245"/>
      <c r="E271" s="245"/>
      <c r="F271" s="245"/>
      <c r="G271" s="245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7"/>
      <c r="AA271" s="147"/>
      <c r="AB271" s="147"/>
      <c r="AC271" s="147"/>
      <c r="AD271" s="147"/>
      <c r="AE271" s="147"/>
      <c r="AF271" s="147"/>
      <c r="AG271" s="147" t="s">
        <v>108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66">
        <v>30</v>
      </c>
      <c r="B272" s="167" t="s">
        <v>291</v>
      </c>
      <c r="C272" s="182" t="s">
        <v>286</v>
      </c>
      <c r="D272" s="168" t="s">
        <v>231</v>
      </c>
      <c r="E272" s="169">
        <v>3</v>
      </c>
      <c r="F272" s="170"/>
      <c r="G272" s="171">
        <f>ROUND(E272*F272,2)</f>
        <v>0</v>
      </c>
      <c r="H272" s="170"/>
      <c r="I272" s="171">
        <f>ROUND(E272*H272,2)</f>
        <v>0</v>
      </c>
      <c r="J272" s="170"/>
      <c r="K272" s="171">
        <f>ROUND(E272*J272,2)</f>
        <v>0</v>
      </c>
      <c r="L272" s="171">
        <v>21</v>
      </c>
      <c r="M272" s="171">
        <f>G272*(1+L272/100)</f>
        <v>0</v>
      </c>
      <c r="N272" s="169">
        <v>0</v>
      </c>
      <c r="O272" s="169">
        <f>ROUND(E272*N272,2)</f>
        <v>0</v>
      </c>
      <c r="P272" s="169">
        <v>0</v>
      </c>
      <c r="Q272" s="169">
        <f>ROUND(E272*P272,2)</f>
        <v>0</v>
      </c>
      <c r="R272" s="171"/>
      <c r="S272" s="171" t="s">
        <v>102</v>
      </c>
      <c r="T272" s="172" t="s">
        <v>103</v>
      </c>
      <c r="U272" s="157">
        <v>0</v>
      </c>
      <c r="V272" s="157">
        <f>ROUND(E272*U272,2)</f>
        <v>0</v>
      </c>
      <c r="W272" s="157"/>
      <c r="X272" s="157" t="s">
        <v>104</v>
      </c>
      <c r="Y272" s="157" t="s">
        <v>105</v>
      </c>
      <c r="Z272" s="147"/>
      <c r="AA272" s="147"/>
      <c r="AB272" s="147"/>
      <c r="AC272" s="147"/>
      <c r="AD272" s="147"/>
      <c r="AE272" s="147"/>
      <c r="AF272" s="147"/>
      <c r="AG272" s="147" t="s">
        <v>106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2" x14ac:dyDescent="0.2">
      <c r="A273" s="154"/>
      <c r="B273" s="155"/>
      <c r="C273" s="246" t="s">
        <v>287</v>
      </c>
      <c r="D273" s="247"/>
      <c r="E273" s="247"/>
      <c r="F273" s="247"/>
      <c r="G273" s="247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108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3" x14ac:dyDescent="0.2">
      <c r="A274" s="154"/>
      <c r="B274" s="155"/>
      <c r="C274" s="244" t="s">
        <v>288</v>
      </c>
      <c r="D274" s="245"/>
      <c r="E274" s="245"/>
      <c r="F274" s="245"/>
      <c r="G274" s="245"/>
      <c r="H274" s="157"/>
      <c r="I274" s="157"/>
      <c r="J274" s="157"/>
      <c r="K274" s="157"/>
      <c r="L274" s="157"/>
      <c r="M274" s="157"/>
      <c r="N274" s="156"/>
      <c r="O274" s="156"/>
      <c r="P274" s="156"/>
      <c r="Q274" s="156"/>
      <c r="R274" s="157"/>
      <c r="S274" s="157"/>
      <c r="T274" s="157"/>
      <c r="U274" s="157"/>
      <c r="V274" s="157"/>
      <c r="W274" s="157"/>
      <c r="X274" s="157"/>
      <c r="Y274" s="157"/>
      <c r="Z274" s="147"/>
      <c r="AA274" s="147"/>
      <c r="AB274" s="147"/>
      <c r="AC274" s="147"/>
      <c r="AD274" s="147"/>
      <c r="AE274" s="147"/>
      <c r="AF274" s="147"/>
      <c r="AG274" s="147" t="s">
        <v>108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3" x14ac:dyDescent="0.2">
      <c r="A275" s="154"/>
      <c r="B275" s="155"/>
      <c r="C275" s="244" t="s">
        <v>289</v>
      </c>
      <c r="D275" s="245"/>
      <c r="E275" s="245"/>
      <c r="F275" s="245"/>
      <c r="G275" s="245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57"/>
      <c r="Z275" s="147"/>
      <c r="AA275" s="147"/>
      <c r="AB275" s="147"/>
      <c r="AC275" s="147"/>
      <c r="AD275" s="147"/>
      <c r="AE275" s="147"/>
      <c r="AF275" s="147"/>
      <c r="AG275" s="147" t="s">
        <v>108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3" x14ac:dyDescent="0.2">
      <c r="A276" s="154"/>
      <c r="B276" s="155"/>
      <c r="C276" s="244" t="s">
        <v>292</v>
      </c>
      <c r="D276" s="245"/>
      <c r="E276" s="245"/>
      <c r="F276" s="245"/>
      <c r="G276" s="245"/>
      <c r="H276" s="157"/>
      <c r="I276" s="157"/>
      <c r="J276" s="157"/>
      <c r="K276" s="157"/>
      <c r="L276" s="157"/>
      <c r="M276" s="157"/>
      <c r="N276" s="156"/>
      <c r="O276" s="156"/>
      <c r="P276" s="156"/>
      <c r="Q276" s="156"/>
      <c r="R276" s="157"/>
      <c r="S276" s="157"/>
      <c r="T276" s="157"/>
      <c r="U276" s="157"/>
      <c r="V276" s="157"/>
      <c r="W276" s="157"/>
      <c r="X276" s="157"/>
      <c r="Y276" s="157"/>
      <c r="Z276" s="147"/>
      <c r="AA276" s="147"/>
      <c r="AB276" s="147"/>
      <c r="AC276" s="147"/>
      <c r="AD276" s="147"/>
      <c r="AE276" s="147"/>
      <c r="AF276" s="147"/>
      <c r="AG276" s="147" t="s">
        <v>108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66">
        <v>31</v>
      </c>
      <c r="B277" s="167" t="s">
        <v>293</v>
      </c>
      <c r="C277" s="182" t="s">
        <v>294</v>
      </c>
      <c r="D277" s="168" t="s">
        <v>101</v>
      </c>
      <c r="E277" s="169">
        <v>1</v>
      </c>
      <c r="F277" s="170"/>
      <c r="G277" s="171">
        <f>ROUND(E277*F277,2)</f>
        <v>0</v>
      </c>
      <c r="H277" s="170"/>
      <c r="I277" s="171">
        <f>ROUND(E277*H277,2)</f>
        <v>0</v>
      </c>
      <c r="J277" s="170"/>
      <c r="K277" s="171">
        <f>ROUND(E277*J277,2)</f>
        <v>0</v>
      </c>
      <c r="L277" s="171">
        <v>21</v>
      </c>
      <c r="M277" s="171">
        <f>G277*(1+L277/100)</f>
        <v>0</v>
      </c>
      <c r="N277" s="169">
        <v>0</v>
      </c>
      <c r="O277" s="169">
        <f>ROUND(E277*N277,2)</f>
        <v>0</v>
      </c>
      <c r="P277" s="169">
        <v>0</v>
      </c>
      <c r="Q277" s="169">
        <f>ROUND(E277*P277,2)</f>
        <v>0</v>
      </c>
      <c r="R277" s="171"/>
      <c r="S277" s="171" t="s">
        <v>102</v>
      </c>
      <c r="T277" s="172" t="s">
        <v>103</v>
      </c>
      <c r="U277" s="157">
        <v>0</v>
      </c>
      <c r="V277" s="157">
        <f>ROUND(E277*U277,2)</f>
        <v>0</v>
      </c>
      <c r="W277" s="157"/>
      <c r="X277" s="157" t="s">
        <v>104</v>
      </c>
      <c r="Y277" s="157" t="s">
        <v>105</v>
      </c>
      <c r="Z277" s="147"/>
      <c r="AA277" s="147"/>
      <c r="AB277" s="147"/>
      <c r="AC277" s="147"/>
      <c r="AD277" s="147"/>
      <c r="AE277" s="147"/>
      <c r="AF277" s="147"/>
      <c r="AG277" s="147" t="s">
        <v>106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2" x14ac:dyDescent="0.2">
      <c r="A278" s="154"/>
      <c r="B278" s="155"/>
      <c r="C278" s="246" t="s">
        <v>295</v>
      </c>
      <c r="D278" s="247"/>
      <c r="E278" s="247"/>
      <c r="F278" s="247"/>
      <c r="G278" s="247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7"/>
      <c r="AA278" s="147"/>
      <c r="AB278" s="147"/>
      <c r="AC278" s="147"/>
      <c r="AD278" s="147"/>
      <c r="AE278" s="147"/>
      <c r="AF278" s="147"/>
      <c r="AG278" s="147" t="s">
        <v>108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3" x14ac:dyDescent="0.2">
      <c r="A279" s="154"/>
      <c r="B279" s="155"/>
      <c r="C279" s="244" t="s">
        <v>296</v>
      </c>
      <c r="D279" s="245"/>
      <c r="E279" s="245"/>
      <c r="F279" s="245"/>
      <c r="G279" s="245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7"/>
      <c r="AA279" s="147"/>
      <c r="AB279" s="147"/>
      <c r="AC279" s="147"/>
      <c r="AD279" s="147"/>
      <c r="AE279" s="147"/>
      <c r="AF279" s="147"/>
      <c r="AG279" s="147" t="s">
        <v>108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3" x14ac:dyDescent="0.2">
      <c r="A280" s="154"/>
      <c r="B280" s="155"/>
      <c r="C280" s="244" t="s">
        <v>297</v>
      </c>
      <c r="D280" s="245"/>
      <c r="E280" s="245"/>
      <c r="F280" s="245"/>
      <c r="G280" s="245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7"/>
      <c r="AA280" s="147"/>
      <c r="AB280" s="147"/>
      <c r="AC280" s="147"/>
      <c r="AD280" s="147"/>
      <c r="AE280" s="147"/>
      <c r="AF280" s="147"/>
      <c r="AG280" s="147" t="s">
        <v>108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3" x14ac:dyDescent="0.2">
      <c r="A281" s="154"/>
      <c r="B281" s="155"/>
      <c r="C281" s="244" t="s">
        <v>298</v>
      </c>
      <c r="D281" s="245"/>
      <c r="E281" s="245"/>
      <c r="F281" s="245"/>
      <c r="G281" s="245"/>
      <c r="H281" s="157"/>
      <c r="I281" s="157"/>
      <c r="J281" s="157"/>
      <c r="K281" s="157"/>
      <c r="L281" s="157"/>
      <c r="M281" s="157"/>
      <c r="N281" s="156"/>
      <c r="O281" s="156"/>
      <c r="P281" s="156"/>
      <c r="Q281" s="156"/>
      <c r="R281" s="157"/>
      <c r="S281" s="157"/>
      <c r="T281" s="157"/>
      <c r="U281" s="157"/>
      <c r="V281" s="157"/>
      <c r="W281" s="157"/>
      <c r="X281" s="157"/>
      <c r="Y281" s="157"/>
      <c r="Z281" s="147"/>
      <c r="AA281" s="147"/>
      <c r="AB281" s="147"/>
      <c r="AC281" s="147"/>
      <c r="AD281" s="147"/>
      <c r="AE281" s="147"/>
      <c r="AF281" s="147"/>
      <c r="AG281" s="147" t="s">
        <v>108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3" x14ac:dyDescent="0.2">
      <c r="A282" s="154"/>
      <c r="B282" s="155"/>
      <c r="C282" s="244" t="s">
        <v>299</v>
      </c>
      <c r="D282" s="245"/>
      <c r="E282" s="245"/>
      <c r="F282" s="245"/>
      <c r="G282" s="245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108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 x14ac:dyDescent="0.2">
      <c r="A283" s="154"/>
      <c r="B283" s="155"/>
      <c r="C283" s="244" t="s">
        <v>300</v>
      </c>
      <c r="D283" s="245"/>
      <c r="E283" s="245"/>
      <c r="F283" s="245"/>
      <c r="G283" s="245"/>
      <c r="H283" s="157"/>
      <c r="I283" s="157"/>
      <c r="J283" s="157"/>
      <c r="K283" s="157"/>
      <c r="L283" s="157"/>
      <c r="M283" s="157"/>
      <c r="N283" s="156"/>
      <c r="O283" s="156"/>
      <c r="P283" s="156"/>
      <c r="Q283" s="156"/>
      <c r="R283" s="157"/>
      <c r="S283" s="157"/>
      <c r="T283" s="157"/>
      <c r="U283" s="157"/>
      <c r="V283" s="157"/>
      <c r="W283" s="157"/>
      <c r="X283" s="157"/>
      <c r="Y283" s="157"/>
      <c r="Z283" s="147"/>
      <c r="AA283" s="147"/>
      <c r="AB283" s="147"/>
      <c r="AC283" s="147"/>
      <c r="AD283" s="147"/>
      <c r="AE283" s="147"/>
      <c r="AF283" s="147"/>
      <c r="AG283" s="147" t="s">
        <v>108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66">
        <v>32</v>
      </c>
      <c r="B284" s="167" t="s">
        <v>301</v>
      </c>
      <c r="C284" s="182" t="s">
        <v>302</v>
      </c>
      <c r="D284" s="168" t="s">
        <v>101</v>
      </c>
      <c r="E284" s="169">
        <v>1</v>
      </c>
      <c r="F284" s="170"/>
      <c r="G284" s="171">
        <f>ROUND(E284*F284,2)</f>
        <v>0</v>
      </c>
      <c r="H284" s="170"/>
      <c r="I284" s="171">
        <f>ROUND(E284*H284,2)</f>
        <v>0</v>
      </c>
      <c r="J284" s="170"/>
      <c r="K284" s="171">
        <f>ROUND(E284*J284,2)</f>
        <v>0</v>
      </c>
      <c r="L284" s="171">
        <v>21</v>
      </c>
      <c r="M284" s="171">
        <f>G284*(1+L284/100)</f>
        <v>0</v>
      </c>
      <c r="N284" s="169">
        <v>0</v>
      </c>
      <c r="O284" s="169">
        <f>ROUND(E284*N284,2)</f>
        <v>0</v>
      </c>
      <c r="P284" s="169">
        <v>0</v>
      </c>
      <c r="Q284" s="169">
        <f>ROUND(E284*P284,2)</f>
        <v>0</v>
      </c>
      <c r="R284" s="171"/>
      <c r="S284" s="171" t="s">
        <v>102</v>
      </c>
      <c r="T284" s="172" t="s">
        <v>103</v>
      </c>
      <c r="U284" s="157">
        <v>0</v>
      </c>
      <c r="V284" s="157">
        <f>ROUND(E284*U284,2)</f>
        <v>0</v>
      </c>
      <c r="W284" s="157"/>
      <c r="X284" s="157" t="s">
        <v>104</v>
      </c>
      <c r="Y284" s="157" t="s">
        <v>105</v>
      </c>
      <c r="Z284" s="147"/>
      <c r="AA284" s="147"/>
      <c r="AB284" s="147"/>
      <c r="AC284" s="147"/>
      <c r="AD284" s="147"/>
      <c r="AE284" s="147"/>
      <c r="AF284" s="147"/>
      <c r="AG284" s="147" t="s">
        <v>106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2" x14ac:dyDescent="0.2">
      <c r="A285" s="154"/>
      <c r="B285" s="155"/>
      <c r="C285" s="246" t="s">
        <v>295</v>
      </c>
      <c r="D285" s="247"/>
      <c r="E285" s="247"/>
      <c r="F285" s="247"/>
      <c r="G285" s="247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57"/>
      <c r="Z285" s="147"/>
      <c r="AA285" s="147"/>
      <c r="AB285" s="147"/>
      <c r="AC285" s="147"/>
      <c r="AD285" s="147"/>
      <c r="AE285" s="147"/>
      <c r="AF285" s="147"/>
      <c r="AG285" s="147" t="s">
        <v>108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3" x14ac:dyDescent="0.2">
      <c r="A286" s="154"/>
      <c r="B286" s="155"/>
      <c r="C286" s="244" t="s">
        <v>296</v>
      </c>
      <c r="D286" s="245"/>
      <c r="E286" s="245"/>
      <c r="F286" s="245"/>
      <c r="G286" s="245"/>
      <c r="H286" s="157"/>
      <c r="I286" s="157"/>
      <c r="J286" s="157"/>
      <c r="K286" s="157"/>
      <c r="L286" s="157"/>
      <c r="M286" s="157"/>
      <c r="N286" s="156"/>
      <c r="O286" s="156"/>
      <c r="P286" s="156"/>
      <c r="Q286" s="156"/>
      <c r="R286" s="157"/>
      <c r="S286" s="157"/>
      <c r="T286" s="157"/>
      <c r="U286" s="157"/>
      <c r="V286" s="157"/>
      <c r="W286" s="157"/>
      <c r="X286" s="157"/>
      <c r="Y286" s="157"/>
      <c r="Z286" s="147"/>
      <c r="AA286" s="147"/>
      <c r="AB286" s="147"/>
      <c r="AC286" s="147"/>
      <c r="AD286" s="147"/>
      <c r="AE286" s="147"/>
      <c r="AF286" s="147"/>
      <c r="AG286" s="147" t="s">
        <v>108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3" x14ac:dyDescent="0.2">
      <c r="A287" s="154"/>
      <c r="B287" s="155"/>
      <c r="C287" s="244" t="s">
        <v>297</v>
      </c>
      <c r="D287" s="245"/>
      <c r="E287" s="245"/>
      <c r="F287" s="245"/>
      <c r="G287" s="245"/>
      <c r="H287" s="157"/>
      <c r="I287" s="157"/>
      <c r="J287" s="157"/>
      <c r="K287" s="157"/>
      <c r="L287" s="157"/>
      <c r="M287" s="157"/>
      <c r="N287" s="156"/>
      <c r="O287" s="156"/>
      <c r="P287" s="156"/>
      <c r="Q287" s="156"/>
      <c r="R287" s="157"/>
      <c r="S287" s="157"/>
      <c r="T287" s="157"/>
      <c r="U287" s="157"/>
      <c r="V287" s="157"/>
      <c r="W287" s="157"/>
      <c r="X287" s="157"/>
      <c r="Y287" s="157"/>
      <c r="Z287" s="147"/>
      <c r="AA287" s="147"/>
      <c r="AB287" s="147"/>
      <c r="AC287" s="147"/>
      <c r="AD287" s="147"/>
      <c r="AE287" s="147"/>
      <c r="AF287" s="147"/>
      <c r="AG287" s="147" t="s">
        <v>108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3" x14ac:dyDescent="0.2">
      <c r="A288" s="154"/>
      <c r="B288" s="155"/>
      <c r="C288" s="244" t="s">
        <v>303</v>
      </c>
      <c r="D288" s="245"/>
      <c r="E288" s="245"/>
      <c r="F288" s="245"/>
      <c r="G288" s="245"/>
      <c r="H288" s="157"/>
      <c r="I288" s="157"/>
      <c r="J288" s="157"/>
      <c r="K288" s="157"/>
      <c r="L288" s="157"/>
      <c r="M288" s="157"/>
      <c r="N288" s="156"/>
      <c r="O288" s="156"/>
      <c r="P288" s="156"/>
      <c r="Q288" s="156"/>
      <c r="R288" s="157"/>
      <c r="S288" s="157"/>
      <c r="T288" s="157"/>
      <c r="U288" s="157"/>
      <c r="V288" s="157"/>
      <c r="W288" s="157"/>
      <c r="X288" s="157"/>
      <c r="Y288" s="157"/>
      <c r="Z288" s="147"/>
      <c r="AA288" s="147"/>
      <c r="AB288" s="147"/>
      <c r="AC288" s="147"/>
      <c r="AD288" s="147"/>
      <c r="AE288" s="147"/>
      <c r="AF288" s="147"/>
      <c r="AG288" s="147" t="s">
        <v>108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3" x14ac:dyDescent="0.2">
      <c r="A289" s="154"/>
      <c r="B289" s="155"/>
      <c r="C289" s="244" t="s">
        <v>304</v>
      </c>
      <c r="D289" s="245"/>
      <c r="E289" s="245"/>
      <c r="F289" s="245"/>
      <c r="G289" s="245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7"/>
      <c r="AA289" s="147"/>
      <c r="AB289" s="147"/>
      <c r="AC289" s="147"/>
      <c r="AD289" s="147"/>
      <c r="AE289" s="147"/>
      <c r="AF289" s="147"/>
      <c r="AG289" s="147" t="s">
        <v>108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66">
        <v>33</v>
      </c>
      <c r="B290" s="167" t="s">
        <v>305</v>
      </c>
      <c r="C290" s="182" t="s">
        <v>306</v>
      </c>
      <c r="D290" s="168" t="s">
        <v>231</v>
      </c>
      <c r="E290" s="169">
        <v>2</v>
      </c>
      <c r="F290" s="170"/>
      <c r="G290" s="171">
        <f>ROUND(E290*F290,2)</f>
        <v>0</v>
      </c>
      <c r="H290" s="170"/>
      <c r="I290" s="171">
        <f>ROUND(E290*H290,2)</f>
        <v>0</v>
      </c>
      <c r="J290" s="170"/>
      <c r="K290" s="171">
        <f>ROUND(E290*J290,2)</f>
        <v>0</v>
      </c>
      <c r="L290" s="171">
        <v>21</v>
      </c>
      <c r="M290" s="171">
        <f>G290*(1+L290/100)</f>
        <v>0</v>
      </c>
      <c r="N290" s="169">
        <v>0</v>
      </c>
      <c r="O290" s="169">
        <f>ROUND(E290*N290,2)</f>
        <v>0</v>
      </c>
      <c r="P290" s="169">
        <v>0</v>
      </c>
      <c r="Q290" s="169">
        <f>ROUND(E290*P290,2)</f>
        <v>0</v>
      </c>
      <c r="R290" s="171"/>
      <c r="S290" s="171" t="s">
        <v>102</v>
      </c>
      <c r="T290" s="172" t="s">
        <v>103</v>
      </c>
      <c r="U290" s="157">
        <v>0</v>
      </c>
      <c r="V290" s="157">
        <f>ROUND(E290*U290,2)</f>
        <v>0</v>
      </c>
      <c r="W290" s="157"/>
      <c r="X290" s="157" t="s">
        <v>104</v>
      </c>
      <c r="Y290" s="157" t="s">
        <v>105</v>
      </c>
      <c r="Z290" s="147"/>
      <c r="AA290" s="147"/>
      <c r="AB290" s="147"/>
      <c r="AC290" s="147"/>
      <c r="AD290" s="147"/>
      <c r="AE290" s="147"/>
      <c r="AF290" s="147"/>
      <c r="AG290" s="147" t="s">
        <v>106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2" x14ac:dyDescent="0.2">
      <c r="A291" s="154"/>
      <c r="B291" s="155"/>
      <c r="C291" s="246" t="s">
        <v>307</v>
      </c>
      <c r="D291" s="247"/>
      <c r="E291" s="247"/>
      <c r="F291" s="247"/>
      <c r="G291" s="247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7"/>
      <c r="AA291" s="147"/>
      <c r="AB291" s="147"/>
      <c r="AC291" s="147"/>
      <c r="AD291" s="147"/>
      <c r="AE291" s="147"/>
      <c r="AF291" s="147"/>
      <c r="AG291" s="147" t="s">
        <v>108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3" x14ac:dyDescent="0.2">
      <c r="A292" s="154"/>
      <c r="B292" s="155"/>
      <c r="C292" s="244" t="s">
        <v>308</v>
      </c>
      <c r="D292" s="245"/>
      <c r="E292" s="245"/>
      <c r="F292" s="245"/>
      <c r="G292" s="245"/>
      <c r="H292" s="157"/>
      <c r="I292" s="157"/>
      <c r="J292" s="157"/>
      <c r="K292" s="157"/>
      <c r="L292" s="157"/>
      <c r="M292" s="157"/>
      <c r="N292" s="156"/>
      <c r="O292" s="156"/>
      <c r="P292" s="156"/>
      <c r="Q292" s="156"/>
      <c r="R292" s="157"/>
      <c r="S292" s="157"/>
      <c r="T292" s="157"/>
      <c r="U292" s="157"/>
      <c r="V292" s="157"/>
      <c r="W292" s="157"/>
      <c r="X292" s="157"/>
      <c r="Y292" s="157"/>
      <c r="Z292" s="147"/>
      <c r="AA292" s="147"/>
      <c r="AB292" s="147"/>
      <c r="AC292" s="147"/>
      <c r="AD292" s="147"/>
      <c r="AE292" s="147"/>
      <c r="AF292" s="147"/>
      <c r="AG292" s="147" t="s">
        <v>108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3" x14ac:dyDescent="0.2">
      <c r="A293" s="154"/>
      <c r="B293" s="155"/>
      <c r="C293" s="244" t="s">
        <v>309</v>
      </c>
      <c r="D293" s="245"/>
      <c r="E293" s="245"/>
      <c r="F293" s="245"/>
      <c r="G293" s="245"/>
      <c r="H293" s="157"/>
      <c r="I293" s="157"/>
      <c r="J293" s="157"/>
      <c r="K293" s="157"/>
      <c r="L293" s="157"/>
      <c r="M293" s="157"/>
      <c r="N293" s="156"/>
      <c r="O293" s="156"/>
      <c r="P293" s="156"/>
      <c r="Q293" s="156"/>
      <c r="R293" s="157"/>
      <c r="S293" s="157"/>
      <c r="T293" s="157"/>
      <c r="U293" s="157"/>
      <c r="V293" s="157"/>
      <c r="W293" s="157"/>
      <c r="X293" s="157"/>
      <c r="Y293" s="157"/>
      <c r="Z293" s="147"/>
      <c r="AA293" s="147"/>
      <c r="AB293" s="147"/>
      <c r="AC293" s="147"/>
      <c r="AD293" s="147"/>
      <c r="AE293" s="147"/>
      <c r="AF293" s="147"/>
      <c r="AG293" s="147" t="s">
        <v>108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3" x14ac:dyDescent="0.2">
      <c r="A294" s="154"/>
      <c r="B294" s="155"/>
      <c r="C294" s="244" t="s">
        <v>310</v>
      </c>
      <c r="D294" s="245"/>
      <c r="E294" s="245"/>
      <c r="F294" s="245"/>
      <c r="G294" s="245"/>
      <c r="H294" s="157"/>
      <c r="I294" s="157"/>
      <c r="J294" s="157"/>
      <c r="K294" s="157"/>
      <c r="L294" s="157"/>
      <c r="M294" s="157"/>
      <c r="N294" s="156"/>
      <c r="O294" s="156"/>
      <c r="P294" s="156"/>
      <c r="Q294" s="156"/>
      <c r="R294" s="157"/>
      <c r="S294" s="157"/>
      <c r="T294" s="157"/>
      <c r="U294" s="157"/>
      <c r="V294" s="157"/>
      <c r="W294" s="157"/>
      <c r="X294" s="157"/>
      <c r="Y294" s="157"/>
      <c r="Z294" s="147"/>
      <c r="AA294" s="147"/>
      <c r="AB294" s="147"/>
      <c r="AC294" s="147"/>
      <c r="AD294" s="147"/>
      <c r="AE294" s="147"/>
      <c r="AF294" s="147"/>
      <c r="AG294" s="147" t="s">
        <v>108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3" x14ac:dyDescent="0.2">
      <c r="A295" s="154"/>
      <c r="B295" s="155"/>
      <c r="C295" s="244" t="s">
        <v>311</v>
      </c>
      <c r="D295" s="245"/>
      <c r="E295" s="245"/>
      <c r="F295" s="245"/>
      <c r="G295" s="245"/>
      <c r="H295" s="157"/>
      <c r="I295" s="157"/>
      <c r="J295" s="157"/>
      <c r="K295" s="157"/>
      <c r="L295" s="157"/>
      <c r="M295" s="157"/>
      <c r="N295" s="156"/>
      <c r="O295" s="156"/>
      <c r="P295" s="156"/>
      <c r="Q295" s="156"/>
      <c r="R295" s="157"/>
      <c r="S295" s="157"/>
      <c r="T295" s="157"/>
      <c r="U295" s="157"/>
      <c r="V295" s="157"/>
      <c r="W295" s="157"/>
      <c r="X295" s="157"/>
      <c r="Y295" s="157"/>
      <c r="Z295" s="147"/>
      <c r="AA295" s="147"/>
      <c r="AB295" s="147"/>
      <c r="AC295" s="147"/>
      <c r="AD295" s="147"/>
      <c r="AE295" s="147"/>
      <c r="AF295" s="147"/>
      <c r="AG295" s="147" t="s">
        <v>108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3" x14ac:dyDescent="0.2">
      <c r="A296" s="154"/>
      <c r="B296" s="155"/>
      <c r="C296" s="244" t="s">
        <v>312</v>
      </c>
      <c r="D296" s="245"/>
      <c r="E296" s="245"/>
      <c r="F296" s="245"/>
      <c r="G296" s="245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7"/>
      <c r="S296" s="157"/>
      <c r="T296" s="157"/>
      <c r="U296" s="157"/>
      <c r="V296" s="157"/>
      <c r="W296" s="157"/>
      <c r="X296" s="157"/>
      <c r="Y296" s="157"/>
      <c r="Z296" s="147"/>
      <c r="AA296" s="147"/>
      <c r="AB296" s="147"/>
      <c r="AC296" s="147"/>
      <c r="AD296" s="147"/>
      <c r="AE296" s="147"/>
      <c r="AF296" s="147"/>
      <c r="AG296" s="147" t="s">
        <v>108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">
      <c r="A297" s="154"/>
      <c r="B297" s="155"/>
      <c r="C297" s="244" t="s">
        <v>313</v>
      </c>
      <c r="D297" s="245"/>
      <c r="E297" s="245"/>
      <c r="F297" s="245"/>
      <c r="G297" s="245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57"/>
      <c r="Z297" s="147"/>
      <c r="AA297" s="147"/>
      <c r="AB297" s="147"/>
      <c r="AC297" s="147"/>
      <c r="AD297" s="147"/>
      <c r="AE297" s="147"/>
      <c r="AF297" s="147"/>
      <c r="AG297" s="147" t="s">
        <v>108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">
      <c r="A298" s="154"/>
      <c r="B298" s="155"/>
      <c r="C298" s="244" t="s">
        <v>314</v>
      </c>
      <c r="D298" s="245"/>
      <c r="E298" s="245"/>
      <c r="F298" s="245"/>
      <c r="G298" s="245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57"/>
      <c r="Z298" s="147"/>
      <c r="AA298" s="147"/>
      <c r="AB298" s="147"/>
      <c r="AC298" s="147"/>
      <c r="AD298" s="147"/>
      <c r="AE298" s="147"/>
      <c r="AF298" s="147"/>
      <c r="AG298" s="147" t="s">
        <v>108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66">
        <v>34</v>
      </c>
      <c r="B299" s="167" t="s">
        <v>315</v>
      </c>
      <c r="C299" s="182" t="s">
        <v>306</v>
      </c>
      <c r="D299" s="168" t="s">
        <v>231</v>
      </c>
      <c r="E299" s="169">
        <v>1</v>
      </c>
      <c r="F299" s="170"/>
      <c r="G299" s="171">
        <f>ROUND(E299*F299,2)</f>
        <v>0</v>
      </c>
      <c r="H299" s="170"/>
      <c r="I299" s="171">
        <f>ROUND(E299*H299,2)</f>
        <v>0</v>
      </c>
      <c r="J299" s="170"/>
      <c r="K299" s="171">
        <f>ROUND(E299*J299,2)</f>
        <v>0</v>
      </c>
      <c r="L299" s="171">
        <v>21</v>
      </c>
      <c r="M299" s="171">
        <f>G299*(1+L299/100)</f>
        <v>0</v>
      </c>
      <c r="N299" s="169">
        <v>0</v>
      </c>
      <c r="O299" s="169">
        <f>ROUND(E299*N299,2)</f>
        <v>0</v>
      </c>
      <c r="P299" s="169">
        <v>0</v>
      </c>
      <c r="Q299" s="169">
        <f>ROUND(E299*P299,2)</f>
        <v>0</v>
      </c>
      <c r="R299" s="171"/>
      <c r="S299" s="171" t="s">
        <v>102</v>
      </c>
      <c r="T299" s="172" t="s">
        <v>103</v>
      </c>
      <c r="U299" s="157">
        <v>0</v>
      </c>
      <c r="V299" s="157">
        <f>ROUND(E299*U299,2)</f>
        <v>0</v>
      </c>
      <c r="W299" s="157"/>
      <c r="X299" s="157" t="s">
        <v>104</v>
      </c>
      <c r="Y299" s="157" t="s">
        <v>105</v>
      </c>
      <c r="Z299" s="147"/>
      <c r="AA299" s="147"/>
      <c r="AB299" s="147"/>
      <c r="AC299" s="147"/>
      <c r="AD299" s="147"/>
      <c r="AE299" s="147"/>
      <c r="AF299" s="147"/>
      <c r="AG299" s="147" t="s">
        <v>106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2" x14ac:dyDescent="0.2">
      <c r="A300" s="154"/>
      <c r="B300" s="155"/>
      <c r="C300" s="246" t="s">
        <v>307</v>
      </c>
      <c r="D300" s="247"/>
      <c r="E300" s="247"/>
      <c r="F300" s="247"/>
      <c r="G300" s="247"/>
      <c r="H300" s="157"/>
      <c r="I300" s="157"/>
      <c r="J300" s="157"/>
      <c r="K300" s="157"/>
      <c r="L300" s="157"/>
      <c r="M300" s="157"/>
      <c r="N300" s="156"/>
      <c r="O300" s="156"/>
      <c r="P300" s="156"/>
      <c r="Q300" s="156"/>
      <c r="R300" s="157"/>
      <c r="S300" s="157"/>
      <c r="T300" s="157"/>
      <c r="U300" s="157"/>
      <c r="V300" s="157"/>
      <c r="W300" s="157"/>
      <c r="X300" s="157"/>
      <c r="Y300" s="157"/>
      <c r="Z300" s="147"/>
      <c r="AA300" s="147"/>
      <c r="AB300" s="147"/>
      <c r="AC300" s="147"/>
      <c r="AD300" s="147"/>
      <c r="AE300" s="147"/>
      <c r="AF300" s="147"/>
      <c r="AG300" s="147" t="s">
        <v>108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3" x14ac:dyDescent="0.2">
      <c r="A301" s="154"/>
      <c r="B301" s="155"/>
      <c r="C301" s="244" t="s">
        <v>308</v>
      </c>
      <c r="D301" s="245"/>
      <c r="E301" s="245"/>
      <c r="F301" s="245"/>
      <c r="G301" s="245"/>
      <c r="H301" s="157"/>
      <c r="I301" s="157"/>
      <c r="J301" s="157"/>
      <c r="K301" s="157"/>
      <c r="L301" s="157"/>
      <c r="M301" s="157"/>
      <c r="N301" s="156"/>
      <c r="O301" s="156"/>
      <c r="P301" s="156"/>
      <c r="Q301" s="156"/>
      <c r="R301" s="157"/>
      <c r="S301" s="157"/>
      <c r="T301" s="157"/>
      <c r="U301" s="157"/>
      <c r="V301" s="157"/>
      <c r="W301" s="157"/>
      <c r="X301" s="157"/>
      <c r="Y301" s="157"/>
      <c r="Z301" s="147"/>
      <c r="AA301" s="147"/>
      <c r="AB301" s="147"/>
      <c r="AC301" s="147"/>
      <c r="AD301" s="147"/>
      <c r="AE301" s="147"/>
      <c r="AF301" s="147"/>
      <c r="AG301" s="147" t="s">
        <v>108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3" x14ac:dyDescent="0.2">
      <c r="A302" s="154"/>
      <c r="B302" s="155"/>
      <c r="C302" s="244" t="s">
        <v>316</v>
      </c>
      <c r="D302" s="245"/>
      <c r="E302" s="245"/>
      <c r="F302" s="245"/>
      <c r="G302" s="245"/>
      <c r="H302" s="157"/>
      <c r="I302" s="157"/>
      <c r="J302" s="157"/>
      <c r="K302" s="157"/>
      <c r="L302" s="157"/>
      <c r="M302" s="157"/>
      <c r="N302" s="156"/>
      <c r="O302" s="156"/>
      <c r="P302" s="156"/>
      <c r="Q302" s="156"/>
      <c r="R302" s="157"/>
      <c r="S302" s="157"/>
      <c r="T302" s="157"/>
      <c r="U302" s="157"/>
      <c r="V302" s="157"/>
      <c r="W302" s="157"/>
      <c r="X302" s="157"/>
      <c r="Y302" s="157"/>
      <c r="Z302" s="147"/>
      <c r="AA302" s="147"/>
      <c r="AB302" s="147"/>
      <c r="AC302" s="147"/>
      <c r="AD302" s="147"/>
      <c r="AE302" s="147"/>
      <c r="AF302" s="147"/>
      <c r="AG302" s="147" t="s">
        <v>108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3" x14ac:dyDescent="0.2">
      <c r="A303" s="154"/>
      <c r="B303" s="155"/>
      <c r="C303" s="244" t="s">
        <v>310</v>
      </c>
      <c r="D303" s="245"/>
      <c r="E303" s="245"/>
      <c r="F303" s="245"/>
      <c r="G303" s="245"/>
      <c r="H303" s="157"/>
      <c r="I303" s="157"/>
      <c r="J303" s="157"/>
      <c r="K303" s="157"/>
      <c r="L303" s="157"/>
      <c r="M303" s="157"/>
      <c r="N303" s="156"/>
      <c r="O303" s="156"/>
      <c r="P303" s="156"/>
      <c r="Q303" s="156"/>
      <c r="R303" s="157"/>
      <c r="S303" s="157"/>
      <c r="T303" s="157"/>
      <c r="U303" s="157"/>
      <c r="V303" s="157"/>
      <c r="W303" s="157"/>
      <c r="X303" s="157"/>
      <c r="Y303" s="157"/>
      <c r="Z303" s="147"/>
      <c r="AA303" s="147"/>
      <c r="AB303" s="147"/>
      <c r="AC303" s="147"/>
      <c r="AD303" s="147"/>
      <c r="AE303" s="147"/>
      <c r="AF303" s="147"/>
      <c r="AG303" s="147" t="s">
        <v>108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3" x14ac:dyDescent="0.2">
      <c r="A304" s="154"/>
      <c r="B304" s="155"/>
      <c r="C304" s="244" t="s">
        <v>311</v>
      </c>
      <c r="D304" s="245"/>
      <c r="E304" s="245"/>
      <c r="F304" s="245"/>
      <c r="G304" s="245"/>
      <c r="H304" s="157"/>
      <c r="I304" s="157"/>
      <c r="J304" s="157"/>
      <c r="K304" s="157"/>
      <c r="L304" s="157"/>
      <c r="M304" s="157"/>
      <c r="N304" s="156"/>
      <c r="O304" s="156"/>
      <c r="P304" s="156"/>
      <c r="Q304" s="156"/>
      <c r="R304" s="157"/>
      <c r="S304" s="157"/>
      <c r="T304" s="157"/>
      <c r="U304" s="157"/>
      <c r="V304" s="157"/>
      <c r="W304" s="157"/>
      <c r="X304" s="157"/>
      <c r="Y304" s="157"/>
      <c r="Z304" s="147"/>
      <c r="AA304" s="147"/>
      <c r="AB304" s="147"/>
      <c r="AC304" s="147"/>
      <c r="AD304" s="147"/>
      <c r="AE304" s="147"/>
      <c r="AF304" s="147"/>
      <c r="AG304" s="147" t="s">
        <v>108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3" x14ac:dyDescent="0.2">
      <c r="A305" s="154"/>
      <c r="B305" s="155"/>
      <c r="C305" s="244" t="s">
        <v>312</v>
      </c>
      <c r="D305" s="245"/>
      <c r="E305" s="245"/>
      <c r="F305" s="245"/>
      <c r="G305" s="245"/>
      <c r="H305" s="157"/>
      <c r="I305" s="157"/>
      <c r="J305" s="157"/>
      <c r="K305" s="157"/>
      <c r="L305" s="157"/>
      <c r="M305" s="157"/>
      <c r="N305" s="156"/>
      <c r="O305" s="156"/>
      <c r="P305" s="156"/>
      <c r="Q305" s="156"/>
      <c r="R305" s="157"/>
      <c r="S305" s="157"/>
      <c r="T305" s="157"/>
      <c r="U305" s="157"/>
      <c r="V305" s="157"/>
      <c r="W305" s="157"/>
      <c r="X305" s="157"/>
      <c r="Y305" s="157"/>
      <c r="Z305" s="147"/>
      <c r="AA305" s="147"/>
      <c r="AB305" s="147"/>
      <c r="AC305" s="147"/>
      <c r="AD305" s="147"/>
      <c r="AE305" s="147"/>
      <c r="AF305" s="147"/>
      <c r="AG305" s="147" t="s">
        <v>108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3" x14ac:dyDescent="0.2">
      <c r="A306" s="154"/>
      <c r="B306" s="155"/>
      <c r="C306" s="244" t="s">
        <v>313</v>
      </c>
      <c r="D306" s="245"/>
      <c r="E306" s="245"/>
      <c r="F306" s="245"/>
      <c r="G306" s="245"/>
      <c r="H306" s="157"/>
      <c r="I306" s="157"/>
      <c r="J306" s="157"/>
      <c r="K306" s="157"/>
      <c r="L306" s="157"/>
      <c r="M306" s="157"/>
      <c r="N306" s="156"/>
      <c r="O306" s="156"/>
      <c r="P306" s="156"/>
      <c r="Q306" s="156"/>
      <c r="R306" s="157"/>
      <c r="S306" s="157"/>
      <c r="T306" s="157"/>
      <c r="U306" s="157"/>
      <c r="V306" s="157"/>
      <c r="W306" s="157"/>
      <c r="X306" s="157"/>
      <c r="Y306" s="157"/>
      <c r="Z306" s="147"/>
      <c r="AA306" s="147"/>
      <c r="AB306" s="147"/>
      <c r="AC306" s="147"/>
      <c r="AD306" s="147"/>
      <c r="AE306" s="147"/>
      <c r="AF306" s="147"/>
      <c r="AG306" s="147" t="s">
        <v>108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3" x14ac:dyDescent="0.2">
      <c r="A307" s="154"/>
      <c r="B307" s="155"/>
      <c r="C307" s="244" t="s">
        <v>314</v>
      </c>
      <c r="D307" s="245"/>
      <c r="E307" s="245"/>
      <c r="F307" s="245"/>
      <c r="G307" s="245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57"/>
      <c r="Z307" s="147"/>
      <c r="AA307" s="147"/>
      <c r="AB307" s="147"/>
      <c r="AC307" s="147"/>
      <c r="AD307" s="147"/>
      <c r="AE307" s="147"/>
      <c r="AF307" s="147"/>
      <c r="AG307" s="147" t="s">
        <v>108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66">
        <v>35</v>
      </c>
      <c r="B308" s="167" t="s">
        <v>317</v>
      </c>
      <c r="C308" s="182" t="s">
        <v>318</v>
      </c>
      <c r="D308" s="168" t="s">
        <v>231</v>
      </c>
      <c r="E308" s="169">
        <v>3</v>
      </c>
      <c r="F308" s="170"/>
      <c r="G308" s="171">
        <f>ROUND(E308*F308,2)</f>
        <v>0</v>
      </c>
      <c r="H308" s="170"/>
      <c r="I308" s="171">
        <f>ROUND(E308*H308,2)</f>
        <v>0</v>
      </c>
      <c r="J308" s="170"/>
      <c r="K308" s="171">
        <f>ROUND(E308*J308,2)</f>
        <v>0</v>
      </c>
      <c r="L308" s="171">
        <v>21</v>
      </c>
      <c r="M308" s="171">
        <f>G308*(1+L308/100)</f>
        <v>0</v>
      </c>
      <c r="N308" s="169">
        <v>0</v>
      </c>
      <c r="O308" s="169">
        <f>ROUND(E308*N308,2)</f>
        <v>0</v>
      </c>
      <c r="P308" s="169">
        <v>0</v>
      </c>
      <c r="Q308" s="169">
        <f>ROUND(E308*P308,2)</f>
        <v>0</v>
      </c>
      <c r="R308" s="171"/>
      <c r="S308" s="171" t="s">
        <v>102</v>
      </c>
      <c r="T308" s="172" t="s">
        <v>103</v>
      </c>
      <c r="U308" s="157">
        <v>0</v>
      </c>
      <c r="V308" s="157">
        <f>ROUND(E308*U308,2)</f>
        <v>0</v>
      </c>
      <c r="W308" s="157"/>
      <c r="X308" s="157" t="s">
        <v>104</v>
      </c>
      <c r="Y308" s="157" t="s">
        <v>105</v>
      </c>
      <c r="Z308" s="147"/>
      <c r="AA308" s="147"/>
      <c r="AB308" s="147"/>
      <c r="AC308" s="147"/>
      <c r="AD308" s="147"/>
      <c r="AE308" s="147"/>
      <c r="AF308" s="147"/>
      <c r="AG308" s="147" t="s">
        <v>106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2" x14ac:dyDescent="0.2">
      <c r="A309" s="154"/>
      <c r="B309" s="155"/>
      <c r="C309" s="246" t="s">
        <v>307</v>
      </c>
      <c r="D309" s="247"/>
      <c r="E309" s="247"/>
      <c r="F309" s="247"/>
      <c r="G309" s="247"/>
      <c r="H309" s="157"/>
      <c r="I309" s="157"/>
      <c r="J309" s="157"/>
      <c r="K309" s="157"/>
      <c r="L309" s="157"/>
      <c r="M309" s="157"/>
      <c r="N309" s="156"/>
      <c r="O309" s="156"/>
      <c r="P309" s="156"/>
      <c r="Q309" s="156"/>
      <c r="R309" s="157"/>
      <c r="S309" s="157"/>
      <c r="T309" s="157"/>
      <c r="U309" s="157"/>
      <c r="V309" s="157"/>
      <c r="W309" s="157"/>
      <c r="X309" s="157"/>
      <c r="Y309" s="157"/>
      <c r="Z309" s="147"/>
      <c r="AA309" s="147"/>
      <c r="AB309" s="147"/>
      <c r="AC309" s="147"/>
      <c r="AD309" s="147"/>
      <c r="AE309" s="147"/>
      <c r="AF309" s="147"/>
      <c r="AG309" s="147" t="s">
        <v>108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3" x14ac:dyDescent="0.2">
      <c r="A310" s="154"/>
      <c r="B310" s="155"/>
      <c r="C310" s="244" t="s">
        <v>308</v>
      </c>
      <c r="D310" s="245"/>
      <c r="E310" s="245"/>
      <c r="F310" s="245"/>
      <c r="G310" s="245"/>
      <c r="H310" s="157"/>
      <c r="I310" s="157"/>
      <c r="J310" s="157"/>
      <c r="K310" s="157"/>
      <c r="L310" s="157"/>
      <c r="M310" s="157"/>
      <c r="N310" s="156"/>
      <c r="O310" s="156"/>
      <c r="P310" s="156"/>
      <c r="Q310" s="156"/>
      <c r="R310" s="157"/>
      <c r="S310" s="157"/>
      <c r="T310" s="157"/>
      <c r="U310" s="157"/>
      <c r="V310" s="157"/>
      <c r="W310" s="157"/>
      <c r="X310" s="157"/>
      <c r="Y310" s="157"/>
      <c r="Z310" s="147"/>
      <c r="AA310" s="147"/>
      <c r="AB310" s="147"/>
      <c r="AC310" s="147"/>
      <c r="AD310" s="147"/>
      <c r="AE310" s="147"/>
      <c r="AF310" s="147"/>
      <c r="AG310" s="147" t="s">
        <v>108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3" x14ac:dyDescent="0.2">
      <c r="A311" s="154"/>
      <c r="B311" s="155"/>
      <c r="C311" s="244" t="s">
        <v>316</v>
      </c>
      <c r="D311" s="245"/>
      <c r="E311" s="245"/>
      <c r="F311" s="245"/>
      <c r="G311" s="245"/>
      <c r="H311" s="157"/>
      <c r="I311" s="157"/>
      <c r="J311" s="157"/>
      <c r="K311" s="157"/>
      <c r="L311" s="157"/>
      <c r="M311" s="157"/>
      <c r="N311" s="156"/>
      <c r="O311" s="156"/>
      <c r="P311" s="156"/>
      <c r="Q311" s="156"/>
      <c r="R311" s="157"/>
      <c r="S311" s="157"/>
      <c r="T311" s="157"/>
      <c r="U311" s="157"/>
      <c r="V311" s="157"/>
      <c r="W311" s="157"/>
      <c r="X311" s="157"/>
      <c r="Y311" s="157"/>
      <c r="Z311" s="147"/>
      <c r="AA311" s="147"/>
      <c r="AB311" s="147"/>
      <c r="AC311" s="147"/>
      <c r="AD311" s="147"/>
      <c r="AE311" s="147"/>
      <c r="AF311" s="147"/>
      <c r="AG311" s="147" t="s">
        <v>108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3" x14ac:dyDescent="0.2">
      <c r="A312" s="154"/>
      <c r="B312" s="155"/>
      <c r="C312" s="244" t="s">
        <v>319</v>
      </c>
      <c r="D312" s="245"/>
      <c r="E312" s="245"/>
      <c r="F312" s="245"/>
      <c r="G312" s="245"/>
      <c r="H312" s="157"/>
      <c r="I312" s="157"/>
      <c r="J312" s="157"/>
      <c r="K312" s="157"/>
      <c r="L312" s="157"/>
      <c r="M312" s="157"/>
      <c r="N312" s="156"/>
      <c r="O312" s="156"/>
      <c r="P312" s="156"/>
      <c r="Q312" s="156"/>
      <c r="R312" s="157"/>
      <c r="S312" s="157"/>
      <c r="T312" s="157"/>
      <c r="U312" s="157"/>
      <c r="V312" s="157"/>
      <c r="W312" s="157"/>
      <c r="X312" s="157"/>
      <c r="Y312" s="157"/>
      <c r="Z312" s="147"/>
      <c r="AA312" s="147"/>
      <c r="AB312" s="147"/>
      <c r="AC312" s="147"/>
      <c r="AD312" s="147"/>
      <c r="AE312" s="147"/>
      <c r="AF312" s="147"/>
      <c r="AG312" s="147" t="s">
        <v>108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3" x14ac:dyDescent="0.2">
      <c r="A313" s="154"/>
      <c r="B313" s="155"/>
      <c r="C313" s="244" t="s">
        <v>311</v>
      </c>
      <c r="D313" s="245"/>
      <c r="E313" s="245"/>
      <c r="F313" s="245"/>
      <c r="G313" s="245"/>
      <c r="H313" s="157"/>
      <c r="I313" s="157"/>
      <c r="J313" s="157"/>
      <c r="K313" s="157"/>
      <c r="L313" s="157"/>
      <c r="M313" s="157"/>
      <c r="N313" s="156"/>
      <c r="O313" s="156"/>
      <c r="P313" s="156"/>
      <c r="Q313" s="156"/>
      <c r="R313" s="157"/>
      <c r="S313" s="157"/>
      <c r="T313" s="157"/>
      <c r="U313" s="157"/>
      <c r="V313" s="157"/>
      <c r="W313" s="157"/>
      <c r="X313" s="157"/>
      <c r="Y313" s="157"/>
      <c r="Z313" s="147"/>
      <c r="AA313" s="147"/>
      <c r="AB313" s="147"/>
      <c r="AC313" s="147"/>
      <c r="AD313" s="147"/>
      <c r="AE313" s="147"/>
      <c r="AF313" s="147"/>
      <c r="AG313" s="147" t="s">
        <v>108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 x14ac:dyDescent="0.2">
      <c r="A314" s="154"/>
      <c r="B314" s="155"/>
      <c r="C314" s="244" t="s">
        <v>312</v>
      </c>
      <c r="D314" s="245"/>
      <c r="E314" s="245"/>
      <c r="F314" s="245"/>
      <c r="G314" s="245"/>
      <c r="H314" s="157"/>
      <c r="I314" s="157"/>
      <c r="J314" s="157"/>
      <c r="K314" s="157"/>
      <c r="L314" s="157"/>
      <c r="M314" s="157"/>
      <c r="N314" s="156"/>
      <c r="O314" s="156"/>
      <c r="P314" s="156"/>
      <c r="Q314" s="156"/>
      <c r="R314" s="157"/>
      <c r="S314" s="157"/>
      <c r="T314" s="157"/>
      <c r="U314" s="157"/>
      <c r="V314" s="157"/>
      <c r="W314" s="157"/>
      <c r="X314" s="157"/>
      <c r="Y314" s="157"/>
      <c r="Z314" s="147"/>
      <c r="AA314" s="147"/>
      <c r="AB314" s="147"/>
      <c r="AC314" s="147"/>
      <c r="AD314" s="147"/>
      <c r="AE314" s="147"/>
      <c r="AF314" s="147"/>
      <c r="AG314" s="147" t="s">
        <v>108</v>
      </c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3" x14ac:dyDescent="0.2">
      <c r="A315" s="154"/>
      <c r="B315" s="155"/>
      <c r="C315" s="244" t="s">
        <v>313</v>
      </c>
      <c r="D315" s="245"/>
      <c r="E315" s="245"/>
      <c r="F315" s="245"/>
      <c r="G315" s="245"/>
      <c r="H315" s="157"/>
      <c r="I315" s="157"/>
      <c r="J315" s="157"/>
      <c r="K315" s="157"/>
      <c r="L315" s="157"/>
      <c r="M315" s="157"/>
      <c r="N315" s="156"/>
      <c r="O315" s="156"/>
      <c r="P315" s="156"/>
      <c r="Q315" s="156"/>
      <c r="R315" s="157"/>
      <c r="S315" s="157"/>
      <c r="T315" s="157"/>
      <c r="U315" s="157"/>
      <c r="V315" s="157"/>
      <c r="W315" s="157"/>
      <c r="X315" s="157"/>
      <c r="Y315" s="157"/>
      <c r="Z315" s="147"/>
      <c r="AA315" s="147"/>
      <c r="AB315" s="147"/>
      <c r="AC315" s="147"/>
      <c r="AD315" s="147"/>
      <c r="AE315" s="147"/>
      <c r="AF315" s="147"/>
      <c r="AG315" s="147" t="s">
        <v>108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3" x14ac:dyDescent="0.2">
      <c r="A316" s="154"/>
      <c r="B316" s="155"/>
      <c r="C316" s="244" t="s">
        <v>314</v>
      </c>
      <c r="D316" s="245"/>
      <c r="E316" s="245"/>
      <c r="F316" s="245"/>
      <c r="G316" s="245"/>
      <c r="H316" s="157"/>
      <c r="I316" s="157"/>
      <c r="J316" s="157"/>
      <c r="K316" s="157"/>
      <c r="L316" s="157"/>
      <c r="M316" s="157"/>
      <c r="N316" s="156"/>
      <c r="O316" s="156"/>
      <c r="P316" s="156"/>
      <c r="Q316" s="156"/>
      <c r="R316" s="157"/>
      <c r="S316" s="157"/>
      <c r="T316" s="157"/>
      <c r="U316" s="157"/>
      <c r="V316" s="157"/>
      <c r="W316" s="157"/>
      <c r="X316" s="157"/>
      <c r="Y316" s="157"/>
      <c r="Z316" s="147"/>
      <c r="AA316" s="147"/>
      <c r="AB316" s="147"/>
      <c r="AC316" s="147"/>
      <c r="AD316" s="147"/>
      <c r="AE316" s="147"/>
      <c r="AF316" s="147"/>
      <c r="AG316" s="147" t="s">
        <v>108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66">
        <v>36</v>
      </c>
      <c r="B317" s="167" t="s">
        <v>320</v>
      </c>
      <c r="C317" s="182" t="s">
        <v>321</v>
      </c>
      <c r="D317" s="168" t="s">
        <v>231</v>
      </c>
      <c r="E317" s="169">
        <v>2</v>
      </c>
      <c r="F317" s="170"/>
      <c r="G317" s="171">
        <f>ROUND(E317*F317,2)</f>
        <v>0</v>
      </c>
      <c r="H317" s="170"/>
      <c r="I317" s="171">
        <f>ROUND(E317*H317,2)</f>
        <v>0</v>
      </c>
      <c r="J317" s="170"/>
      <c r="K317" s="171">
        <f>ROUND(E317*J317,2)</f>
        <v>0</v>
      </c>
      <c r="L317" s="171">
        <v>21</v>
      </c>
      <c r="M317" s="171">
        <f>G317*(1+L317/100)</f>
        <v>0</v>
      </c>
      <c r="N317" s="169">
        <v>0</v>
      </c>
      <c r="O317" s="169">
        <f>ROUND(E317*N317,2)</f>
        <v>0</v>
      </c>
      <c r="P317" s="169">
        <v>0</v>
      </c>
      <c r="Q317" s="169">
        <f>ROUND(E317*P317,2)</f>
        <v>0</v>
      </c>
      <c r="R317" s="171"/>
      <c r="S317" s="171" t="s">
        <v>102</v>
      </c>
      <c r="T317" s="172" t="s">
        <v>103</v>
      </c>
      <c r="U317" s="157">
        <v>0</v>
      </c>
      <c r="V317" s="157">
        <f>ROUND(E317*U317,2)</f>
        <v>0</v>
      </c>
      <c r="W317" s="157"/>
      <c r="X317" s="157" t="s">
        <v>104</v>
      </c>
      <c r="Y317" s="157" t="s">
        <v>105</v>
      </c>
      <c r="Z317" s="147"/>
      <c r="AA317" s="147"/>
      <c r="AB317" s="147"/>
      <c r="AC317" s="147"/>
      <c r="AD317" s="147"/>
      <c r="AE317" s="147"/>
      <c r="AF317" s="147"/>
      <c r="AG317" s="147" t="s">
        <v>106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2" x14ac:dyDescent="0.2">
      <c r="A318" s="154"/>
      <c r="B318" s="155"/>
      <c r="C318" s="246" t="s">
        <v>322</v>
      </c>
      <c r="D318" s="247"/>
      <c r="E318" s="247"/>
      <c r="F318" s="247"/>
      <c r="G318" s="247"/>
      <c r="H318" s="157"/>
      <c r="I318" s="157"/>
      <c r="J318" s="157"/>
      <c r="K318" s="157"/>
      <c r="L318" s="157"/>
      <c r="M318" s="157"/>
      <c r="N318" s="156"/>
      <c r="O318" s="156"/>
      <c r="P318" s="156"/>
      <c r="Q318" s="156"/>
      <c r="R318" s="157"/>
      <c r="S318" s="157"/>
      <c r="T318" s="157"/>
      <c r="U318" s="157"/>
      <c r="V318" s="157"/>
      <c r="W318" s="157"/>
      <c r="X318" s="157"/>
      <c r="Y318" s="157"/>
      <c r="Z318" s="147"/>
      <c r="AA318" s="147"/>
      <c r="AB318" s="147"/>
      <c r="AC318" s="147"/>
      <c r="AD318" s="147"/>
      <c r="AE318" s="147"/>
      <c r="AF318" s="147"/>
      <c r="AG318" s="147" t="s">
        <v>108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3" x14ac:dyDescent="0.2">
      <c r="A319" s="154"/>
      <c r="B319" s="155"/>
      <c r="C319" s="244" t="s">
        <v>323</v>
      </c>
      <c r="D319" s="245"/>
      <c r="E319" s="245"/>
      <c r="F319" s="245"/>
      <c r="G319" s="245"/>
      <c r="H319" s="157"/>
      <c r="I319" s="157"/>
      <c r="J319" s="157"/>
      <c r="K319" s="157"/>
      <c r="L319" s="157"/>
      <c r="M319" s="157"/>
      <c r="N319" s="156"/>
      <c r="O319" s="156"/>
      <c r="P319" s="156"/>
      <c r="Q319" s="156"/>
      <c r="R319" s="157"/>
      <c r="S319" s="157"/>
      <c r="T319" s="157"/>
      <c r="U319" s="157"/>
      <c r="V319" s="157"/>
      <c r="W319" s="157"/>
      <c r="X319" s="157"/>
      <c r="Y319" s="157"/>
      <c r="Z319" s="147"/>
      <c r="AA319" s="147"/>
      <c r="AB319" s="147"/>
      <c r="AC319" s="147"/>
      <c r="AD319" s="147"/>
      <c r="AE319" s="147"/>
      <c r="AF319" s="147"/>
      <c r="AG319" s="147" t="s">
        <v>108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3" x14ac:dyDescent="0.2">
      <c r="A320" s="154"/>
      <c r="B320" s="155"/>
      <c r="C320" s="244" t="s">
        <v>324</v>
      </c>
      <c r="D320" s="245"/>
      <c r="E320" s="245"/>
      <c r="F320" s="245"/>
      <c r="G320" s="245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57"/>
      <c r="Z320" s="147"/>
      <c r="AA320" s="147"/>
      <c r="AB320" s="147"/>
      <c r="AC320" s="147"/>
      <c r="AD320" s="147"/>
      <c r="AE320" s="147"/>
      <c r="AF320" s="147"/>
      <c r="AG320" s="147" t="s">
        <v>108</v>
      </c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66">
        <v>37</v>
      </c>
      <c r="B321" s="167" t="s">
        <v>325</v>
      </c>
      <c r="C321" s="182" t="s">
        <v>326</v>
      </c>
      <c r="D321" s="168" t="s">
        <v>231</v>
      </c>
      <c r="E321" s="169">
        <v>2</v>
      </c>
      <c r="F321" s="170"/>
      <c r="G321" s="171">
        <f>ROUND(E321*F321,2)</f>
        <v>0</v>
      </c>
      <c r="H321" s="170"/>
      <c r="I321" s="171">
        <f>ROUND(E321*H321,2)</f>
        <v>0</v>
      </c>
      <c r="J321" s="170"/>
      <c r="K321" s="171">
        <f>ROUND(E321*J321,2)</f>
        <v>0</v>
      </c>
      <c r="L321" s="171">
        <v>21</v>
      </c>
      <c r="M321" s="171">
        <f>G321*(1+L321/100)</f>
        <v>0</v>
      </c>
      <c r="N321" s="169">
        <v>0</v>
      </c>
      <c r="O321" s="169">
        <f>ROUND(E321*N321,2)</f>
        <v>0</v>
      </c>
      <c r="P321" s="169">
        <v>0</v>
      </c>
      <c r="Q321" s="169">
        <f>ROUND(E321*P321,2)</f>
        <v>0</v>
      </c>
      <c r="R321" s="171"/>
      <c r="S321" s="171" t="s">
        <v>102</v>
      </c>
      <c r="T321" s="172" t="s">
        <v>103</v>
      </c>
      <c r="U321" s="157">
        <v>0</v>
      </c>
      <c r="V321" s="157">
        <f>ROUND(E321*U321,2)</f>
        <v>0</v>
      </c>
      <c r="W321" s="157"/>
      <c r="X321" s="157" t="s">
        <v>104</v>
      </c>
      <c r="Y321" s="157" t="s">
        <v>105</v>
      </c>
      <c r="Z321" s="147"/>
      <c r="AA321" s="147"/>
      <c r="AB321" s="147"/>
      <c r="AC321" s="147"/>
      <c r="AD321" s="147"/>
      <c r="AE321" s="147"/>
      <c r="AF321" s="147"/>
      <c r="AG321" s="147" t="s">
        <v>106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2" x14ac:dyDescent="0.2">
      <c r="A322" s="154"/>
      <c r="B322" s="155"/>
      <c r="C322" s="246" t="s">
        <v>327</v>
      </c>
      <c r="D322" s="247"/>
      <c r="E322" s="247"/>
      <c r="F322" s="247"/>
      <c r="G322" s="247"/>
      <c r="H322" s="157"/>
      <c r="I322" s="157"/>
      <c r="J322" s="157"/>
      <c r="K322" s="157"/>
      <c r="L322" s="157"/>
      <c r="M322" s="157"/>
      <c r="N322" s="156"/>
      <c r="O322" s="156"/>
      <c r="P322" s="156"/>
      <c r="Q322" s="156"/>
      <c r="R322" s="157"/>
      <c r="S322" s="157"/>
      <c r="T322" s="157"/>
      <c r="U322" s="157"/>
      <c r="V322" s="157"/>
      <c r="W322" s="157"/>
      <c r="X322" s="157"/>
      <c r="Y322" s="157"/>
      <c r="Z322" s="147"/>
      <c r="AA322" s="147"/>
      <c r="AB322" s="147"/>
      <c r="AC322" s="147"/>
      <c r="AD322" s="147"/>
      <c r="AE322" s="147"/>
      <c r="AF322" s="147"/>
      <c r="AG322" s="147" t="s">
        <v>108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3" x14ac:dyDescent="0.2">
      <c r="A323" s="154"/>
      <c r="B323" s="155"/>
      <c r="C323" s="244" t="s">
        <v>328</v>
      </c>
      <c r="D323" s="245"/>
      <c r="E323" s="245"/>
      <c r="F323" s="245"/>
      <c r="G323" s="245"/>
      <c r="H323" s="157"/>
      <c r="I323" s="157"/>
      <c r="J323" s="157"/>
      <c r="K323" s="157"/>
      <c r="L323" s="157"/>
      <c r="M323" s="157"/>
      <c r="N323" s="156"/>
      <c r="O323" s="156"/>
      <c r="P323" s="156"/>
      <c r="Q323" s="156"/>
      <c r="R323" s="157"/>
      <c r="S323" s="157"/>
      <c r="T323" s="157"/>
      <c r="U323" s="157"/>
      <c r="V323" s="157"/>
      <c r="W323" s="157"/>
      <c r="X323" s="157"/>
      <c r="Y323" s="157"/>
      <c r="Z323" s="147"/>
      <c r="AA323" s="147"/>
      <c r="AB323" s="147"/>
      <c r="AC323" s="147"/>
      <c r="AD323" s="147"/>
      <c r="AE323" s="147"/>
      <c r="AF323" s="147"/>
      <c r="AG323" s="147" t="s">
        <v>108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3" x14ac:dyDescent="0.2">
      <c r="A324" s="154"/>
      <c r="B324" s="155"/>
      <c r="C324" s="244" t="s">
        <v>329</v>
      </c>
      <c r="D324" s="245"/>
      <c r="E324" s="245"/>
      <c r="F324" s="245"/>
      <c r="G324" s="245"/>
      <c r="H324" s="157"/>
      <c r="I324" s="157"/>
      <c r="J324" s="157"/>
      <c r="K324" s="157"/>
      <c r="L324" s="157"/>
      <c r="M324" s="157"/>
      <c r="N324" s="156"/>
      <c r="O324" s="156"/>
      <c r="P324" s="156"/>
      <c r="Q324" s="156"/>
      <c r="R324" s="157"/>
      <c r="S324" s="157"/>
      <c r="T324" s="157"/>
      <c r="U324" s="157"/>
      <c r="V324" s="157"/>
      <c r="W324" s="157"/>
      <c r="X324" s="157"/>
      <c r="Y324" s="157"/>
      <c r="Z324" s="147"/>
      <c r="AA324" s="147"/>
      <c r="AB324" s="147"/>
      <c r="AC324" s="147"/>
      <c r="AD324" s="147"/>
      <c r="AE324" s="147"/>
      <c r="AF324" s="147"/>
      <c r="AG324" s="147" t="s">
        <v>108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66">
        <v>38</v>
      </c>
      <c r="B325" s="167" t="s">
        <v>330</v>
      </c>
      <c r="C325" s="182" t="s">
        <v>331</v>
      </c>
      <c r="D325" s="168" t="s">
        <v>231</v>
      </c>
      <c r="E325" s="169">
        <v>5</v>
      </c>
      <c r="F325" s="170"/>
      <c r="G325" s="171">
        <f>ROUND(E325*F325,2)</f>
        <v>0</v>
      </c>
      <c r="H325" s="170"/>
      <c r="I325" s="171">
        <f>ROUND(E325*H325,2)</f>
        <v>0</v>
      </c>
      <c r="J325" s="170"/>
      <c r="K325" s="171">
        <f>ROUND(E325*J325,2)</f>
        <v>0</v>
      </c>
      <c r="L325" s="171">
        <v>21</v>
      </c>
      <c r="M325" s="171">
        <f>G325*(1+L325/100)</f>
        <v>0</v>
      </c>
      <c r="N325" s="169">
        <v>0</v>
      </c>
      <c r="O325" s="169">
        <f>ROUND(E325*N325,2)</f>
        <v>0</v>
      </c>
      <c r="P325" s="169">
        <v>0</v>
      </c>
      <c r="Q325" s="169">
        <f>ROUND(E325*P325,2)</f>
        <v>0</v>
      </c>
      <c r="R325" s="171"/>
      <c r="S325" s="171" t="s">
        <v>102</v>
      </c>
      <c r="T325" s="172" t="s">
        <v>103</v>
      </c>
      <c r="U325" s="157">
        <v>0</v>
      </c>
      <c r="V325" s="157">
        <f>ROUND(E325*U325,2)</f>
        <v>0</v>
      </c>
      <c r="W325" s="157"/>
      <c r="X325" s="157" t="s">
        <v>104</v>
      </c>
      <c r="Y325" s="157" t="s">
        <v>105</v>
      </c>
      <c r="Z325" s="147"/>
      <c r="AA325" s="147"/>
      <c r="AB325" s="147"/>
      <c r="AC325" s="147"/>
      <c r="AD325" s="147"/>
      <c r="AE325" s="147"/>
      <c r="AF325" s="147"/>
      <c r="AG325" s="147" t="s">
        <v>106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2" x14ac:dyDescent="0.2">
      <c r="A326" s="154"/>
      <c r="B326" s="155"/>
      <c r="C326" s="246" t="s">
        <v>332</v>
      </c>
      <c r="D326" s="247"/>
      <c r="E326" s="247"/>
      <c r="F326" s="247"/>
      <c r="G326" s="247"/>
      <c r="H326" s="157"/>
      <c r="I326" s="157"/>
      <c r="J326" s="157"/>
      <c r="K326" s="157"/>
      <c r="L326" s="157"/>
      <c r="M326" s="157"/>
      <c r="N326" s="156"/>
      <c r="O326" s="156"/>
      <c r="P326" s="156"/>
      <c r="Q326" s="156"/>
      <c r="R326" s="157"/>
      <c r="S326" s="157"/>
      <c r="T326" s="157"/>
      <c r="U326" s="157"/>
      <c r="V326" s="157"/>
      <c r="W326" s="157"/>
      <c r="X326" s="157"/>
      <c r="Y326" s="157"/>
      <c r="Z326" s="147"/>
      <c r="AA326" s="147"/>
      <c r="AB326" s="147"/>
      <c r="AC326" s="147"/>
      <c r="AD326" s="147"/>
      <c r="AE326" s="147"/>
      <c r="AF326" s="147"/>
      <c r="AG326" s="147" t="s">
        <v>108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3" x14ac:dyDescent="0.2">
      <c r="A327" s="154"/>
      <c r="B327" s="155"/>
      <c r="C327" s="244" t="s">
        <v>333</v>
      </c>
      <c r="D327" s="245"/>
      <c r="E327" s="245"/>
      <c r="F327" s="245"/>
      <c r="G327" s="245"/>
      <c r="H327" s="157"/>
      <c r="I327" s="157"/>
      <c r="J327" s="157"/>
      <c r="K327" s="157"/>
      <c r="L327" s="157"/>
      <c r="M327" s="157"/>
      <c r="N327" s="156"/>
      <c r="O327" s="156"/>
      <c r="P327" s="156"/>
      <c r="Q327" s="156"/>
      <c r="R327" s="157"/>
      <c r="S327" s="157"/>
      <c r="T327" s="157"/>
      <c r="U327" s="157"/>
      <c r="V327" s="157"/>
      <c r="W327" s="157"/>
      <c r="X327" s="157"/>
      <c r="Y327" s="157"/>
      <c r="Z327" s="147"/>
      <c r="AA327" s="147"/>
      <c r="AB327" s="147"/>
      <c r="AC327" s="147"/>
      <c r="AD327" s="147"/>
      <c r="AE327" s="147"/>
      <c r="AF327" s="147"/>
      <c r="AG327" s="147" t="s">
        <v>108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3" x14ac:dyDescent="0.2">
      <c r="A328" s="154"/>
      <c r="B328" s="155"/>
      <c r="C328" s="244" t="s">
        <v>334</v>
      </c>
      <c r="D328" s="245"/>
      <c r="E328" s="245"/>
      <c r="F328" s="245"/>
      <c r="G328" s="245"/>
      <c r="H328" s="157"/>
      <c r="I328" s="157"/>
      <c r="J328" s="157"/>
      <c r="K328" s="157"/>
      <c r="L328" s="157"/>
      <c r="M328" s="157"/>
      <c r="N328" s="156"/>
      <c r="O328" s="156"/>
      <c r="P328" s="156"/>
      <c r="Q328" s="156"/>
      <c r="R328" s="157"/>
      <c r="S328" s="157"/>
      <c r="T328" s="157"/>
      <c r="U328" s="157"/>
      <c r="V328" s="157"/>
      <c r="W328" s="157"/>
      <c r="X328" s="157"/>
      <c r="Y328" s="157"/>
      <c r="Z328" s="147"/>
      <c r="AA328" s="147"/>
      <c r="AB328" s="147"/>
      <c r="AC328" s="147"/>
      <c r="AD328" s="147"/>
      <c r="AE328" s="147"/>
      <c r="AF328" s="147"/>
      <c r="AG328" s="147" t="s">
        <v>108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66">
        <v>39</v>
      </c>
      <c r="B329" s="167" t="s">
        <v>335</v>
      </c>
      <c r="C329" s="182" t="s">
        <v>336</v>
      </c>
      <c r="D329" s="168" t="s">
        <v>231</v>
      </c>
      <c r="E329" s="169">
        <v>7</v>
      </c>
      <c r="F329" s="170"/>
      <c r="G329" s="171">
        <f>ROUND(E329*F329,2)</f>
        <v>0</v>
      </c>
      <c r="H329" s="170"/>
      <c r="I329" s="171">
        <f>ROUND(E329*H329,2)</f>
        <v>0</v>
      </c>
      <c r="J329" s="170"/>
      <c r="K329" s="171">
        <f>ROUND(E329*J329,2)</f>
        <v>0</v>
      </c>
      <c r="L329" s="171">
        <v>21</v>
      </c>
      <c r="M329" s="171">
        <f>G329*(1+L329/100)</f>
        <v>0</v>
      </c>
      <c r="N329" s="169">
        <v>0</v>
      </c>
      <c r="O329" s="169">
        <f>ROUND(E329*N329,2)</f>
        <v>0</v>
      </c>
      <c r="P329" s="169">
        <v>0</v>
      </c>
      <c r="Q329" s="169">
        <f>ROUND(E329*P329,2)</f>
        <v>0</v>
      </c>
      <c r="R329" s="171"/>
      <c r="S329" s="171" t="s">
        <v>102</v>
      </c>
      <c r="T329" s="172" t="s">
        <v>103</v>
      </c>
      <c r="U329" s="157">
        <v>0</v>
      </c>
      <c r="V329" s="157">
        <f>ROUND(E329*U329,2)</f>
        <v>0</v>
      </c>
      <c r="W329" s="157"/>
      <c r="X329" s="157" t="s">
        <v>104</v>
      </c>
      <c r="Y329" s="157" t="s">
        <v>105</v>
      </c>
      <c r="Z329" s="147"/>
      <c r="AA329" s="147"/>
      <c r="AB329" s="147"/>
      <c r="AC329" s="147"/>
      <c r="AD329" s="147"/>
      <c r="AE329" s="147"/>
      <c r="AF329" s="147"/>
      <c r="AG329" s="147" t="s">
        <v>106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2" x14ac:dyDescent="0.2">
      <c r="A330" s="154"/>
      <c r="B330" s="155"/>
      <c r="C330" s="246" t="s">
        <v>337</v>
      </c>
      <c r="D330" s="247"/>
      <c r="E330" s="247"/>
      <c r="F330" s="247"/>
      <c r="G330" s="247"/>
      <c r="H330" s="157"/>
      <c r="I330" s="157"/>
      <c r="J330" s="157"/>
      <c r="K330" s="157"/>
      <c r="L330" s="157"/>
      <c r="M330" s="157"/>
      <c r="N330" s="156"/>
      <c r="O330" s="156"/>
      <c r="P330" s="156"/>
      <c r="Q330" s="156"/>
      <c r="R330" s="157"/>
      <c r="S330" s="157"/>
      <c r="T330" s="157"/>
      <c r="U330" s="157"/>
      <c r="V330" s="157"/>
      <c r="W330" s="157"/>
      <c r="X330" s="157"/>
      <c r="Y330" s="157"/>
      <c r="Z330" s="147"/>
      <c r="AA330" s="147"/>
      <c r="AB330" s="147"/>
      <c r="AC330" s="147"/>
      <c r="AD330" s="147"/>
      <c r="AE330" s="147"/>
      <c r="AF330" s="147"/>
      <c r="AG330" s="147" t="s">
        <v>108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3" x14ac:dyDescent="0.2">
      <c r="A331" s="154"/>
      <c r="B331" s="155"/>
      <c r="C331" s="244" t="s">
        <v>338</v>
      </c>
      <c r="D331" s="245"/>
      <c r="E331" s="245"/>
      <c r="F331" s="245"/>
      <c r="G331" s="245"/>
      <c r="H331" s="157"/>
      <c r="I331" s="157"/>
      <c r="J331" s="157"/>
      <c r="K331" s="157"/>
      <c r="L331" s="157"/>
      <c r="M331" s="157"/>
      <c r="N331" s="156"/>
      <c r="O331" s="156"/>
      <c r="P331" s="156"/>
      <c r="Q331" s="156"/>
      <c r="R331" s="157"/>
      <c r="S331" s="157"/>
      <c r="T331" s="157"/>
      <c r="U331" s="157"/>
      <c r="V331" s="157"/>
      <c r="W331" s="157"/>
      <c r="X331" s="157"/>
      <c r="Y331" s="157"/>
      <c r="Z331" s="147"/>
      <c r="AA331" s="147"/>
      <c r="AB331" s="147"/>
      <c r="AC331" s="147"/>
      <c r="AD331" s="147"/>
      <c r="AE331" s="147"/>
      <c r="AF331" s="147"/>
      <c r="AG331" s="147" t="s">
        <v>108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3" x14ac:dyDescent="0.2">
      <c r="A332" s="154"/>
      <c r="B332" s="155"/>
      <c r="C332" s="244" t="s">
        <v>339</v>
      </c>
      <c r="D332" s="245"/>
      <c r="E332" s="245"/>
      <c r="F332" s="245"/>
      <c r="G332" s="245"/>
      <c r="H332" s="157"/>
      <c r="I332" s="157"/>
      <c r="J332" s="157"/>
      <c r="K332" s="157"/>
      <c r="L332" s="157"/>
      <c r="M332" s="157"/>
      <c r="N332" s="156"/>
      <c r="O332" s="156"/>
      <c r="P332" s="156"/>
      <c r="Q332" s="156"/>
      <c r="R332" s="157"/>
      <c r="S332" s="157"/>
      <c r="T332" s="157"/>
      <c r="U332" s="157"/>
      <c r="V332" s="157"/>
      <c r="W332" s="157"/>
      <c r="X332" s="157"/>
      <c r="Y332" s="157"/>
      <c r="Z332" s="147"/>
      <c r="AA332" s="147"/>
      <c r="AB332" s="147"/>
      <c r="AC332" s="147"/>
      <c r="AD332" s="147"/>
      <c r="AE332" s="147"/>
      <c r="AF332" s="147"/>
      <c r="AG332" s="147" t="s">
        <v>108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66">
        <v>40</v>
      </c>
      <c r="B333" s="167" t="s">
        <v>340</v>
      </c>
      <c r="C333" s="182" t="s">
        <v>341</v>
      </c>
      <c r="D333" s="168" t="s">
        <v>231</v>
      </c>
      <c r="E333" s="169">
        <v>5</v>
      </c>
      <c r="F333" s="170"/>
      <c r="G333" s="171">
        <f>ROUND(E333*F333,2)</f>
        <v>0</v>
      </c>
      <c r="H333" s="170"/>
      <c r="I333" s="171">
        <f>ROUND(E333*H333,2)</f>
        <v>0</v>
      </c>
      <c r="J333" s="170"/>
      <c r="K333" s="171">
        <f>ROUND(E333*J333,2)</f>
        <v>0</v>
      </c>
      <c r="L333" s="171">
        <v>21</v>
      </c>
      <c r="M333" s="171">
        <f>G333*(1+L333/100)</f>
        <v>0</v>
      </c>
      <c r="N333" s="169">
        <v>0</v>
      </c>
      <c r="O333" s="169">
        <f>ROUND(E333*N333,2)</f>
        <v>0</v>
      </c>
      <c r="P333" s="169">
        <v>0</v>
      </c>
      <c r="Q333" s="169">
        <f>ROUND(E333*P333,2)</f>
        <v>0</v>
      </c>
      <c r="R333" s="171"/>
      <c r="S333" s="171" t="s">
        <v>102</v>
      </c>
      <c r="T333" s="172" t="s">
        <v>103</v>
      </c>
      <c r="U333" s="157">
        <v>0</v>
      </c>
      <c r="V333" s="157">
        <f>ROUND(E333*U333,2)</f>
        <v>0</v>
      </c>
      <c r="W333" s="157"/>
      <c r="X333" s="157" t="s">
        <v>104</v>
      </c>
      <c r="Y333" s="157" t="s">
        <v>105</v>
      </c>
      <c r="Z333" s="147"/>
      <c r="AA333" s="147"/>
      <c r="AB333" s="147"/>
      <c r="AC333" s="147"/>
      <c r="AD333" s="147"/>
      <c r="AE333" s="147"/>
      <c r="AF333" s="147"/>
      <c r="AG333" s="147" t="s">
        <v>106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2" x14ac:dyDescent="0.2">
      <c r="A334" s="154"/>
      <c r="B334" s="155"/>
      <c r="C334" s="246" t="s">
        <v>342</v>
      </c>
      <c r="D334" s="247"/>
      <c r="E334" s="247"/>
      <c r="F334" s="247"/>
      <c r="G334" s="247"/>
      <c r="H334" s="157"/>
      <c r="I334" s="157"/>
      <c r="J334" s="157"/>
      <c r="K334" s="157"/>
      <c r="L334" s="157"/>
      <c r="M334" s="157"/>
      <c r="N334" s="156"/>
      <c r="O334" s="156"/>
      <c r="P334" s="156"/>
      <c r="Q334" s="156"/>
      <c r="R334" s="157"/>
      <c r="S334" s="157"/>
      <c r="T334" s="157"/>
      <c r="U334" s="157"/>
      <c r="V334" s="157"/>
      <c r="W334" s="157"/>
      <c r="X334" s="157"/>
      <c r="Y334" s="157"/>
      <c r="Z334" s="147"/>
      <c r="AA334" s="147"/>
      <c r="AB334" s="147"/>
      <c r="AC334" s="147"/>
      <c r="AD334" s="147"/>
      <c r="AE334" s="147"/>
      <c r="AF334" s="147"/>
      <c r="AG334" s="147" t="s">
        <v>108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3" x14ac:dyDescent="0.2">
      <c r="A335" s="154"/>
      <c r="B335" s="155"/>
      <c r="C335" s="244" t="s">
        <v>343</v>
      </c>
      <c r="D335" s="245"/>
      <c r="E335" s="245"/>
      <c r="F335" s="245"/>
      <c r="G335" s="245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57"/>
      <c r="Z335" s="147"/>
      <c r="AA335" s="147"/>
      <c r="AB335" s="147"/>
      <c r="AC335" s="147"/>
      <c r="AD335" s="147"/>
      <c r="AE335" s="147"/>
      <c r="AF335" s="147"/>
      <c r="AG335" s="147" t="s">
        <v>108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">
      <c r="A336" s="154"/>
      <c r="B336" s="155"/>
      <c r="C336" s="244" t="s">
        <v>344</v>
      </c>
      <c r="D336" s="245"/>
      <c r="E336" s="245"/>
      <c r="F336" s="245"/>
      <c r="G336" s="245"/>
      <c r="H336" s="157"/>
      <c r="I336" s="157"/>
      <c r="J336" s="157"/>
      <c r="K336" s="157"/>
      <c r="L336" s="157"/>
      <c r="M336" s="157"/>
      <c r="N336" s="156"/>
      <c r="O336" s="156"/>
      <c r="P336" s="156"/>
      <c r="Q336" s="156"/>
      <c r="R336" s="157"/>
      <c r="S336" s="157"/>
      <c r="T336" s="157"/>
      <c r="U336" s="157"/>
      <c r="V336" s="157"/>
      <c r="W336" s="157"/>
      <c r="X336" s="157"/>
      <c r="Y336" s="157"/>
      <c r="Z336" s="147"/>
      <c r="AA336" s="147"/>
      <c r="AB336" s="147"/>
      <c r="AC336" s="147"/>
      <c r="AD336" s="147"/>
      <c r="AE336" s="147"/>
      <c r="AF336" s="147"/>
      <c r="AG336" s="147" t="s">
        <v>108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66">
        <v>41</v>
      </c>
      <c r="B337" s="167" t="s">
        <v>345</v>
      </c>
      <c r="C337" s="182" t="s">
        <v>346</v>
      </c>
      <c r="D337" s="168" t="s">
        <v>231</v>
      </c>
      <c r="E337" s="169">
        <v>1</v>
      </c>
      <c r="F337" s="170"/>
      <c r="G337" s="171">
        <f>ROUND(E337*F337,2)</f>
        <v>0</v>
      </c>
      <c r="H337" s="170"/>
      <c r="I337" s="171">
        <f>ROUND(E337*H337,2)</f>
        <v>0</v>
      </c>
      <c r="J337" s="170"/>
      <c r="K337" s="171">
        <f>ROUND(E337*J337,2)</f>
        <v>0</v>
      </c>
      <c r="L337" s="171">
        <v>21</v>
      </c>
      <c r="M337" s="171">
        <f>G337*(1+L337/100)</f>
        <v>0</v>
      </c>
      <c r="N337" s="169">
        <v>0</v>
      </c>
      <c r="O337" s="169">
        <f>ROUND(E337*N337,2)</f>
        <v>0</v>
      </c>
      <c r="P337" s="169">
        <v>0</v>
      </c>
      <c r="Q337" s="169">
        <f>ROUND(E337*P337,2)</f>
        <v>0</v>
      </c>
      <c r="R337" s="171"/>
      <c r="S337" s="171" t="s">
        <v>102</v>
      </c>
      <c r="T337" s="172" t="s">
        <v>103</v>
      </c>
      <c r="U337" s="157">
        <v>0</v>
      </c>
      <c r="V337" s="157">
        <f>ROUND(E337*U337,2)</f>
        <v>0</v>
      </c>
      <c r="W337" s="157"/>
      <c r="X337" s="157" t="s">
        <v>104</v>
      </c>
      <c r="Y337" s="157" t="s">
        <v>105</v>
      </c>
      <c r="Z337" s="147"/>
      <c r="AA337" s="147"/>
      <c r="AB337" s="147"/>
      <c r="AC337" s="147"/>
      <c r="AD337" s="147"/>
      <c r="AE337" s="147"/>
      <c r="AF337" s="147"/>
      <c r="AG337" s="147" t="s">
        <v>106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2" x14ac:dyDescent="0.2">
      <c r="A338" s="154"/>
      <c r="B338" s="155"/>
      <c r="C338" s="246" t="s">
        <v>347</v>
      </c>
      <c r="D338" s="247"/>
      <c r="E338" s="247"/>
      <c r="F338" s="247"/>
      <c r="G338" s="247"/>
      <c r="H338" s="157"/>
      <c r="I338" s="157"/>
      <c r="J338" s="157"/>
      <c r="K338" s="157"/>
      <c r="L338" s="157"/>
      <c r="M338" s="157"/>
      <c r="N338" s="156"/>
      <c r="O338" s="156"/>
      <c r="P338" s="156"/>
      <c r="Q338" s="156"/>
      <c r="R338" s="157"/>
      <c r="S338" s="157"/>
      <c r="T338" s="157"/>
      <c r="U338" s="157"/>
      <c r="V338" s="157"/>
      <c r="W338" s="157"/>
      <c r="X338" s="157"/>
      <c r="Y338" s="157"/>
      <c r="Z338" s="147"/>
      <c r="AA338" s="147"/>
      <c r="AB338" s="147"/>
      <c r="AC338" s="147"/>
      <c r="AD338" s="147"/>
      <c r="AE338" s="147"/>
      <c r="AF338" s="147"/>
      <c r="AG338" s="147" t="s">
        <v>108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3" x14ac:dyDescent="0.2">
      <c r="A339" s="154"/>
      <c r="B339" s="155"/>
      <c r="C339" s="244" t="s">
        <v>348</v>
      </c>
      <c r="D339" s="245"/>
      <c r="E339" s="245"/>
      <c r="F339" s="245"/>
      <c r="G339" s="245"/>
      <c r="H339" s="157"/>
      <c r="I339" s="157"/>
      <c r="J339" s="157"/>
      <c r="K339" s="157"/>
      <c r="L339" s="157"/>
      <c r="M339" s="157"/>
      <c r="N339" s="156"/>
      <c r="O339" s="156"/>
      <c r="P339" s="156"/>
      <c r="Q339" s="156"/>
      <c r="R339" s="157"/>
      <c r="S339" s="157"/>
      <c r="T339" s="157"/>
      <c r="U339" s="157"/>
      <c r="V339" s="157"/>
      <c r="W339" s="157"/>
      <c r="X339" s="157"/>
      <c r="Y339" s="157"/>
      <c r="Z339" s="147"/>
      <c r="AA339" s="147"/>
      <c r="AB339" s="147"/>
      <c r="AC339" s="147"/>
      <c r="AD339" s="147"/>
      <c r="AE339" s="147"/>
      <c r="AF339" s="147"/>
      <c r="AG339" s="147" t="s">
        <v>108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3" x14ac:dyDescent="0.2">
      <c r="A340" s="154"/>
      <c r="B340" s="155"/>
      <c r="C340" s="244" t="s">
        <v>349</v>
      </c>
      <c r="D340" s="245"/>
      <c r="E340" s="245"/>
      <c r="F340" s="245"/>
      <c r="G340" s="245"/>
      <c r="H340" s="157"/>
      <c r="I340" s="157"/>
      <c r="J340" s="157"/>
      <c r="K340" s="157"/>
      <c r="L340" s="157"/>
      <c r="M340" s="157"/>
      <c r="N340" s="156"/>
      <c r="O340" s="156"/>
      <c r="P340" s="156"/>
      <c r="Q340" s="156"/>
      <c r="R340" s="157"/>
      <c r="S340" s="157"/>
      <c r="T340" s="157"/>
      <c r="U340" s="157"/>
      <c r="V340" s="157"/>
      <c r="W340" s="157"/>
      <c r="X340" s="157"/>
      <c r="Y340" s="157"/>
      <c r="Z340" s="147"/>
      <c r="AA340" s="147"/>
      <c r="AB340" s="147"/>
      <c r="AC340" s="147"/>
      <c r="AD340" s="147"/>
      <c r="AE340" s="147"/>
      <c r="AF340" s="147"/>
      <c r="AG340" s="147" t="s">
        <v>108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66">
        <v>42</v>
      </c>
      <c r="B341" s="167" t="s">
        <v>350</v>
      </c>
      <c r="C341" s="182" t="s">
        <v>351</v>
      </c>
      <c r="D341" s="168" t="s">
        <v>231</v>
      </c>
      <c r="E341" s="169">
        <v>1</v>
      </c>
      <c r="F341" s="170"/>
      <c r="G341" s="171">
        <f>ROUND(E341*F341,2)</f>
        <v>0</v>
      </c>
      <c r="H341" s="170"/>
      <c r="I341" s="171">
        <f>ROUND(E341*H341,2)</f>
        <v>0</v>
      </c>
      <c r="J341" s="170"/>
      <c r="K341" s="171">
        <f>ROUND(E341*J341,2)</f>
        <v>0</v>
      </c>
      <c r="L341" s="171">
        <v>21</v>
      </c>
      <c r="M341" s="171">
        <f>G341*(1+L341/100)</f>
        <v>0</v>
      </c>
      <c r="N341" s="169">
        <v>0</v>
      </c>
      <c r="O341" s="169">
        <f>ROUND(E341*N341,2)</f>
        <v>0</v>
      </c>
      <c r="P341" s="169">
        <v>0</v>
      </c>
      <c r="Q341" s="169">
        <f>ROUND(E341*P341,2)</f>
        <v>0</v>
      </c>
      <c r="R341" s="171"/>
      <c r="S341" s="171" t="s">
        <v>102</v>
      </c>
      <c r="T341" s="172" t="s">
        <v>103</v>
      </c>
      <c r="U341" s="157">
        <v>0</v>
      </c>
      <c r="V341" s="157">
        <f>ROUND(E341*U341,2)</f>
        <v>0</v>
      </c>
      <c r="W341" s="157"/>
      <c r="X341" s="157" t="s">
        <v>104</v>
      </c>
      <c r="Y341" s="157" t="s">
        <v>105</v>
      </c>
      <c r="Z341" s="147"/>
      <c r="AA341" s="147"/>
      <c r="AB341" s="147"/>
      <c r="AC341" s="147"/>
      <c r="AD341" s="147"/>
      <c r="AE341" s="147"/>
      <c r="AF341" s="147"/>
      <c r="AG341" s="147" t="s">
        <v>106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2" x14ac:dyDescent="0.2">
      <c r="A342" s="154"/>
      <c r="B342" s="155"/>
      <c r="C342" s="246" t="s">
        <v>352</v>
      </c>
      <c r="D342" s="247"/>
      <c r="E342" s="247"/>
      <c r="F342" s="247"/>
      <c r="G342" s="247"/>
      <c r="H342" s="157"/>
      <c r="I342" s="157"/>
      <c r="J342" s="157"/>
      <c r="K342" s="157"/>
      <c r="L342" s="157"/>
      <c r="M342" s="157"/>
      <c r="N342" s="156"/>
      <c r="O342" s="156"/>
      <c r="P342" s="156"/>
      <c r="Q342" s="156"/>
      <c r="R342" s="157"/>
      <c r="S342" s="157"/>
      <c r="T342" s="157"/>
      <c r="U342" s="157"/>
      <c r="V342" s="157"/>
      <c r="W342" s="157"/>
      <c r="X342" s="157"/>
      <c r="Y342" s="157"/>
      <c r="Z342" s="147"/>
      <c r="AA342" s="147"/>
      <c r="AB342" s="147"/>
      <c r="AC342" s="147"/>
      <c r="AD342" s="147"/>
      <c r="AE342" s="147"/>
      <c r="AF342" s="147"/>
      <c r="AG342" s="147" t="s">
        <v>108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3" x14ac:dyDescent="0.2">
      <c r="A343" s="154"/>
      <c r="B343" s="155"/>
      <c r="C343" s="244" t="s">
        <v>353</v>
      </c>
      <c r="D343" s="245"/>
      <c r="E343" s="245"/>
      <c r="F343" s="245"/>
      <c r="G343" s="245"/>
      <c r="H343" s="157"/>
      <c r="I343" s="157"/>
      <c r="J343" s="157"/>
      <c r="K343" s="157"/>
      <c r="L343" s="157"/>
      <c r="M343" s="157"/>
      <c r="N343" s="156"/>
      <c r="O343" s="156"/>
      <c r="P343" s="156"/>
      <c r="Q343" s="156"/>
      <c r="R343" s="157"/>
      <c r="S343" s="157"/>
      <c r="T343" s="157"/>
      <c r="U343" s="157"/>
      <c r="V343" s="157"/>
      <c r="W343" s="157"/>
      <c r="X343" s="157"/>
      <c r="Y343" s="157"/>
      <c r="Z343" s="147"/>
      <c r="AA343" s="147"/>
      <c r="AB343" s="147"/>
      <c r="AC343" s="147"/>
      <c r="AD343" s="147"/>
      <c r="AE343" s="147"/>
      <c r="AF343" s="147"/>
      <c r="AG343" s="147" t="s">
        <v>108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3" x14ac:dyDescent="0.2">
      <c r="A344" s="154"/>
      <c r="B344" s="155"/>
      <c r="C344" s="244" t="s">
        <v>354</v>
      </c>
      <c r="D344" s="245"/>
      <c r="E344" s="245"/>
      <c r="F344" s="245"/>
      <c r="G344" s="245"/>
      <c r="H344" s="157"/>
      <c r="I344" s="157"/>
      <c r="J344" s="157"/>
      <c r="K344" s="157"/>
      <c r="L344" s="157"/>
      <c r="M344" s="157"/>
      <c r="N344" s="156"/>
      <c r="O344" s="156"/>
      <c r="P344" s="156"/>
      <c r="Q344" s="156"/>
      <c r="R344" s="157"/>
      <c r="S344" s="157"/>
      <c r="T344" s="157"/>
      <c r="U344" s="157"/>
      <c r="V344" s="157"/>
      <c r="W344" s="157"/>
      <c r="X344" s="157"/>
      <c r="Y344" s="157"/>
      <c r="Z344" s="147"/>
      <c r="AA344" s="147"/>
      <c r="AB344" s="147"/>
      <c r="AC344" s="147"/>
      <c r="AD344" s="147"/>
      <c r="AE344" s="147"/>
      <c r="AF344" s="147"/>
      <c r="AG344" s="147" t="s">
        <v>108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3" x14ac:dyDescent="0.2">
      <c r="A345" s="154"/>
      <c r="B345" s="155"/>
      <c r="C345" s="244" t="s">
        <v>355</v>
      </c>
      <c r="D345" s="245"/>
      <c r="E345" s="245"/>
      <c r="F345" s="245"/>
      <c r="G345" s="245"/>
      <c r="H345" s="157"/>
      <c r="I345" s="157"/>
      <c r="J345" s="157"/>
      <c r="K345" s="157"/>
      <c r="L345" s="157"/>
      <c r="M345" s="157"/>
      <c r="N345" s="156"/>
      <c r="O345" s="156"/>
      <c r="P345" s="156"/>
      <c r="Q345" s="156"/>
      <c r="R345" s="157"/>
      <c r="S345" s="157"/>
      <c r="T345" s="157"/>
      <c r="U345" s="157"/>
      <c r="V345" s="157"/>
      <c r="W345" s="157"/>
      <c r="X345" s="157"/>
      <c r="Y345" s="157"/>
      <c r="Z345" s="147"/>
      <c r="AA345" s="147"/>
      <c r="AB345" s="147"/>
      <c r="AC345" s="147"/>
      <c r="AD345" s="147"/>
      <c r="AE345" s="147"/>
      <c r="AF345" s="147"/>
      <c r="AG345" s="147" t="s">
        <v>108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66">
        <v>43</v>
      </c>
      <c r="B346" s="167" t="s">
        <v>356</v>
      </c>
      <c r="C346" s="182" t="s">
        <v>357</v>
      </c>
      <c r="D346" s="168" t="s">
        <v>231</v>
      </c>
      <c r="E346" s="169">
        <v>1</v>
      </c>
      <c r="F346" s="170"/>
      <c r="G346" s="171">
        <f>ROUND(E346*F346,2)</f>
        <v>0</v>
      </c>
      <c r="H346" s="170"/>
      <c r="I346" s="171">
        <f>ROUND(E346*H346,2)</f>
        <v>0</v>
      </c>
      <c r="J346" s="170"/>
      <c r="K346" s="171">
        <f>ROUND(E346*J346,2)</f>
        <v>0</v>
      </c>
      <c r="L346" s="171">
        <v>21</v>
      </c>
      <c r="M346" s="171">
        <f>G346*(1+L346/100)</f>
        <v>0</v>
      </c>
      <c r="N346" s="169">
        <v>0</v>
      </c>
      <c r="O346" s="169">
        <f>ROUND(E346*N346,2)</f>
        <v>0</v>
      </c>
      <c r="P346" s="169">
        <v>0</v>
      </c>
      <c r="Q346" s="169">
        <f>ROUND(E346*P346,2)</f>
        <v>0</v>
      </c>
      <c r="R346" s="171"/>
      <c r="S346" s="171" t="s">
        <v>102</v>
      </c>
      <c r="T346" s="172" t="s">
        <v>103</v>
      </c>
      <c r="U346" s="157">
        <v>0</v>
      </c>
      <c r="V346" s="157">
        <f>ROUND(E346*U346,2)</f>
        <v>0</v>
      </c>
      <c r="W346" s="157"/>
      <c r="X346" s="157" t="s">
        <v>104</v>
      </c>
      <c r="Y346" s="157" t="s">
        <v>105</v>
      </c>
      <c r="Z346" s="147"/>
      <c r="AA346" s="147"/>
      <c r="AB346" s="147"/>
      <c r="AC346" s="147"/>
      <c r="AD346" s="147"/>
      <c r="AE346" s="147"/>
      <c r="AF346" s="147"/>
      <c r="AG346" s="147" t="s">
        <v>106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2" x14ac:dyDescent="0.2">
      <c r="A347" s="154"/>
      <c r="B347" s="155"/>
      <c r="C347" s="246" t="s">
        <v>358</v>
      </c>
      <c r="D347" s="247"/>
      <c r="E347" s="247"/>
      <c r="F347" s="247"/>
      <c r="G347" s="247"/>
      <c r="H347" s="157"/>
      <c r="I347" s="157"/>
      <c r="J347" s="157"/>
      <c r="K347" s="157"/>
      <c r="L347" s="157"/>
      <c r="M347" s="157"/>
      <c r="N347" s="156"/>
      <c r="O347" s="156"/>
      <c r="P347" s="156"/>
      <c r="Q347" s="156"/>
      <c r="R347" s="157"/>
      <c r="S347" s="157"/>
      <c r="T347" s="157"/>
      <c r="U347" s="157"/>
      <c r="V347" s="157"/>
      <c r="W347" s="157"/>
      <c r="X347" s="157"/>
      <c r="Y347" s="157"/>
      <c r="Z347" s="147"/>
      <c r="AA347" s="147"/>
      <c r="AB347" s="147"/>
      <c r="AC347" s="147"/>
      <c r="AD347" s="147"/>
      <c r="AE347" s="147"/>
      <c r="AF347" s="147"/>
      <c r="AG347" s="147" t="s">
        <v>108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3" x14ac:dyDescent="0.2">
      <c r="A348" s="154"/>
      <c r="B348" s="155"/>
      <c r="C348" s="244" t="s">
        <v>359</v>
      </c>
      <c r="D348" s="245"/>
      <c r="E348" s="245"/>
      <c r="F348" s="245"/>
      <c r="G348" s="245"/>
      <c r="H348" s="157"/>
      <c r="I348" s="157"/>
      <c r="J348" s="157"/>
      <c r="K348" s="157"/>
      <c r="L348" s="157"/>
      <c r="M348" s="157"/>
      <c r="N348" s="156"/>
      <c r="O348" s="156"/>
      <c r="P348" s="156"/>
      <c r="Q348" s="156"/>
      <c r="R348" s="157"/>
      <c r="S348" s="157"/>
      <c r="T348" s="157"/>
      <c r="U348" s="157"/>
      <c r="V348" s="157"/>
      <c r="W348" s="157"/>
      <c r="X348" s="157"/>
      <c r="Y348" s="157"/>
      <c r="Z348" s="147"/>
      <c r="AA348" s="147"/>
      <c r="AB348" s="147"/>
      <c r="AC348" s="147"/>
      <c r="AD348" s="147"/>
      <c r="AE348" s="147"/>
      <c r="AF348" s="147"/>
      <c r="AG348" s="147" t="s">
        <v>108</v>
      </c>
      <c r="AH348" s="147"/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73" t="str">
        <f>C348</f>
        <v>Dvojitý plášť, otočná základna, skrytá spirála a úložní prostor pro kabel, automatické otevíraní víka,</v>
      </c>
      <c r="BB348" s="147"/>
      <c r="BC348" s="147"/>
      <c r="BD348" s="147"/>
      <c r="BE348" s="147"/>
      <c r="BF348" s="147"/>
      <c r="BG348" s="147"/>
      <c r="BH348" s="147"/>
    </row>
    <row r="349" spans="1:60" outlineLevel="3" x14ac:dyDescent="0.2">
      <c r="A349" s="154"/>
      <c r="B349" s="155"/>
      <c r="C349" s="244" t="s">
        <v>360</v>
      </c>
      <c r="D349" s="245"/>
      <c r="E349" s="245"/>
      <c r="F349" s="245"/>
      <c r="G349" s="245"/>
      <c r="H349" s="157"/>
      <c r="I349" s="157"/>
      <c r="J349" s="157"/>
      <c r="K349" s="157"/>
      <c r="L349" s="157"/>
      <c r="M349" s="157"/>
      <c r="N349" s="156"/>
      <c r="O349" s="156"/>
      <c r="P349" s="156"/>
      <c r="Q349" s="156"/>
      <c r="R349" s="157"/>
      <c r="S349" s="157"/>
      <c r="T349" s="157"/>
      <c r="U349" s="157"/>
      <c r="V349" s="157"/>
      <c r="W349" s="157"/>
      <c r="X349" s="157"/>
      <c r="Y349" s="157"/>
      <c r="Z349" s="147"/>
      <c r="AA349" s="147"/>
      <c r="AB349" s="147"/>
      <c r="AC349" s="147"/>
      <c r="AD349" s="147"/>
      <c r="AE349" s="147"/>
      <c r="AF349" s="147"/>
      <c r="AG349" s="147" t="s">
        <v>108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ht="22.5" outlineLevel="1" x14ac:dyDescent="0.2">
      <c r="A350" s="174">
        <v>44</v>
      </c>
      <c r="B350" s="175" t="s">
        <v>361</v>
      </c>
      <c r="C350" s="183" t="s">
        <v>413</v>
      </c>
      <c r="D350" s="176" t="s">
        <v>231</v>
      </c>
      <c r="E350" s="177">
        <v>4</v>
      </c>
      <c r="F350" s="178"/>
      <c r="G350" s="179">
        <f>ROUND(E350*F350,2)</f>
        <v>0</v>
      </c>
      <c r="H350" s="178"/>
      <c r="I350" s="179">
        <f>ROUND(E350*H350,2)</f>
        <v>0</v>
      </c>
      <c r="J350" s="178"/>
      <c r="K350" s="179">
        <f>ROUND(E350*J350,2)</f>
        <v>0</v>
      </c>
      <c r="L350" s="179">
        <v>21</v>
      </c>
      <c r="M350" s="179">
        <f>G350*(1+L350/100)</f>
        <v>0</v>
      </c>
      <c r="N350" s="177">
        <v>0</v>
      </c>
      <c r="O350" s="177">
        <f>ROUND(E350*N350,2)</f>
        <v>0</v>
      </c>
      <c r="P350" s="177">
        <v>0</v>
      </c>
      <c r="Q350" s="177">
        <f>ROUND(E350*P350,2)</f>
        <v>0</v>
      </c>
      <c r="R350" s="179"/>
      <c r="S350" s="179" t="s">
        <v>102</v>
      </c>
      <c r="T350" s="180" t="s">
        <v>103</v>
      </c>
      <c r="U350" s="157">
        <v>0</v>
      </c>
      <c r="V350" s="157">
        <f>ROUND(E350*U350,2)</f>
        <v>0</v>
      </c>
      <c r="W350" s="157"/>
      <c r="X350" s="157" t="s">
        <v>104</v>
      </c>
      <c r="Y350" s="157" t="s">
        <v>105</v>
      </c>
      <c r="Z350" s="147"/>
      <c r="AA350" s="147"/>
      <c r="AB350" s="147"/>
      <c r="AC350" s="147"/>
      <c r="AD350" s="147"/>
      <c r="AE350" s="147"/>
      <c r="AF350" s="147"/>
      <c r="AG350" s="147" t="s">
        <v>106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ht="22.5" outlineLevel="1" x14ac:dyDescent="0.2">
      <c r="A351" s="174">
        <v>45</v>
      </c>
      <c r="B351" s="175" t="s">
        <v>362</v>
      </c>
      <c r="C351" s="183" t="s">
        <v>414</v>
      </c>
      <c r="D351" s="176" t="s">
        <v>231</v>
      </c>
      <c r="E351" s="177">
        <v>2</v>
      </c>
      <c r="F351" s="178"/>
      <c r="G351" s="179">
        <f>ROUND(E351*F351,2)</f>
        <v>0</v>
      </c>
      <c r="H351" s="178"/>
      <c r="I351" s="179">
        <f>ROUND(E351*H351,2)</f>
        <v>0</v>
      </c>
      <c r="J351" s="178"/>
      <c r="K351" s="179">
        <f>ROUND(E351*J351,2)</f>
        <v>0</v>
      </c>
      <c r="L351" s="179">
        <v>21</v>
      </c>
      <c r="M351" s="179">
        <f>G351*(1+L351/100)</f>
        <v>0</v>
      </c>
      <c r="N351" s="177">
        <v>0</v>
      </c>
      <c r="O351" s="177">
        <f>ROUND(E351*N351,2)</f>
        <v>0</v>
      </c>
      <c r="P351" s="177">
        <v>0</v>
      </c>
      <c r="Q351" s="177">
        <f>ROUND(E351*P351,2)</f>
        <v>0</v>
      </c>
      <c r="R351" s="179"/>
      <c r="S351" s="179" t="s">
        <v>102</v>
      </c>
      <c r="T351" s="180" t="s">
        <v>103</v>
      </c>
      <c r="U351" s="157">
        <v>0</v>
      </c>
      <c r="V351" s="157">
        <f>ROUND(E351*U351,2)</f>
        <v>0</v>
      </c>
      <c r="W351" s="157"/>
      <c r="X351" s="157" t="s">
        <v>104</v>
      </c>
      <c r="Y351" s="157" t="s">
        <v>105</v>
      </c>
      <c r="Z351" s="147"/>
      <c r="AA351" s="147"/>
      <c r="AB351" s="147"/>
      <c r="AC351" s="147"/>
      <c r="AD351" s="147"/>
      <c r="AE351" s="147"/>
      <c r="AF351" s="147"/>
      <c r="AG351" s="147" t="s">
        <v>106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ht="22.5" outlineLevel="1" x14ac:dyDescent="0.2">
      <c r="A352" s="174">
        <v>46</v>
      </c>
      <c r="B352" s="175" t="s">
        <v>363</v>
      </c>
      <c r="C352" s="183" t="s">
        <v>415</v>
      </c>
      <c r="D352" s="176" t="s">
        <v>231</v>
      </c>
      <c r="E352" s="177">
        <v>2</v>
      </c>
      <c r="F352" s="178"/>
      <c r="G352" s="179">
        <f>ROUND(E352*F352,2)</f>
        <v>0</v>
      </c>
      <c r="H352" s="178"/>
      <c r="I352" s="179">
        <f>ROUND(E352*H352,2)</f>
        <v>0</v>
      </c>
      <c r="J352" s="178"/>
      <c r="K352" s="179">
        <f>ROUND(E352*J352,2)</f>
        <v>0</v>
      </c>
      <c r="L352" s="179">
        <v>21</v>
      </c>
      <c r="M352" s="179">
        <f>G352*(1+L352/100)</f>
        <v>0</v>
      </c>
      <c r="N352" s="177">
        <v>0</v>
      </c>
      <c r="O352" s="177">
        <f>ROUND(E352*N352,2)</f>
        <v>0</v>
      </c>
      <c r="P352" s="177">
        <v>0</v>
      </c>
      <c r="Q352" s="177">
        <f>ROUND(E352*P352,2)</f>
        <v>0</v>
      </c>
      <c r="R352" s="179"/>
      <c r="S352" s="179" t="s">
        <v>102</v>
      </c>
      <c r="T352" s="180" t="s">
        <v>103</v>
      </c>
      <c r="U352" s="157">
        <v>0</v>
      </c>
      <c r="V352" s="157">
        <f>ROUND(E352*U352,2)</f>
        <v>0</v>
      </c>
      <c r="W352" s="157"/>
      <c r="X352" s="157" t="s">
        <v>104</v>
      </c>
      <c r="Y352" s="157" t="s">
        <v>105</v>
      </c>
      <c r="Z352" s="147"/>
      <c r="AA352" s="147"/>
      <c r="AB352" s="147"/>
      <c r="AC352" s="147"/>
      <c r="AD352" s="147"/>
      <c r="AE352" s="147"/>
      <c r="AF352" s="147"/>
      <c r="AG352" s="147" t="s">
        <v>106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1" x14ac:dyDescent="0.2">
      <c r="A353" s="166">
        <v>47</v>
      </c>
      <c r="B353" s="167" t="s">
        <v>364</v>
      </c>
      <c r="C353" s="182" t="s">
        <v>365</v>
      </c>
      <c r="D353" s="168" t="s">
        <v>231</v>
      </c>
      <c r="E353" s="169">
        <v>3</v>
      </c>
      <c r="F353" s="170"/>
      <c r="G353" s="171">
        <f>ROUND(E353*F353,2)</f>
        <v>0</v>
      </c>
      <c r="H353" s="170"/>
      <c r="I353" s="171">
        <f>ROUND(E353*H353,2)</f>
        <v>0</v>
      </c>
      <c r="J353" s="170"/>
      <c r="K353" s="171">
        <f>ROUND(E353*J353,2)</f>
        <v>0</v>
      </c>
      <c r="L353" s="171">
        <v>21</v>
      </c>
      <c r="M353" s="171">
        <f>G353*(1+L353/100)</f>
        <v>0</v>
      </c>
      <c r="N353" s="169">
        <v>0</v>
      </c>
      <c r="O353" s="169">
        <f>ROUND(E353*N353,2)</f>
        <v>0</v>
      </c>
      <c r="P353" s="169">
        <v>0</v>
      </c>
      <c r="Q353" s="169">
        <f>ROUND(E353*P353,2)</f>
        <v>0</v>
      </c>
      <c r="R353" s="171"/>
      <c r="S353" s="171" t="s">
        <v>102</v>
      </c>
      <c r="T353" s="172" t="s">
        <v>103</v>
      </c>
      <c r="U353" s="157">
        <v>0</v>
      </c>
      <c r="V353" s="157">
        <f>ROUND(E353*U353,2)</f>
        <v>0</v>
      </c>
      <c r="W353" s="157"/>
      <c r="X353" s="157" t="s">
        <v>104</v>
      </c>
      <c r="Y353" s="157" t="s">
        <v>105</v>
      </c>
      <c r="Z353" s="147"/>
      <c r="AA353" s="147"/>
      <c r="AB353" s="147"/>
      <c r="AC353" s="147"/>
      <c r="AD353" s="147"/>
      <c r="AE353" s="147"/>
      <c r="AF353" s="147"/>
      <c r="AG353" s="147" t="s">
        <v>106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2" x14ac:dyDescent="0.2">
      <c r="A354" s="154"/>
      <c r="B354" s="155"/>
      <c r="C354" s="246" t="s">
        <v>366</v>
      </c>
      <c r="D354" s="247"/>
      <c r="E354" s="247"/>
      <c r="F354" s="247"/>
      <c r="G354" s="247"/>
      <c r="H354" s="157"/>
      <c r="I354" s="157"/>
      <c r="J354" s="157"/>
      <c r="K354" s="157"/>
      <c r="L354" s="157"/>
      <c r="M354" s="157"/>
      <c r="N354" s="156"/>
      <c r="O354" s="156"/>
      <c r="P354" s="156"/>
      <c r="Q354" s="156"/>
      <c r="R354" s="157"/>
      <c r="S354" s="157"/>
      <c r="T354" s="157"/>
      <c r="U354" s="157"/>
      <c r="V354" s="157"/>
      <c r="W354" s="157"/>
      <c r="X354" s="157"/>
      <c r="Y354" s="157"/>
      <c r="Z354" s="147"/>
      <c r="AA354" s="147"/>
      <c r="AB354" s="147"/>
      <c r="AC354" s="147"/>
      <c r="AD354" s="147"/>
      <c r="AE354" s="147"/>
      <c r="AF354" s="147"/>
      <c r="AG354" s="147" t="s">
        <v>108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3" x14ac:dyDescent="0.2">
      <c r="A355" s="154"/>
      <c r="B355" s="155"/>
      <c r="C355" s="244" t="s">
        <v>367</v>
      </c>
      <c r="D355" s="245"/>
      <c r="E355" s="245"/>
      <c r="F355" s="245"/>
      <c r="G355" s="245"/>
      <c r="H355" s="157"/>
      <c r="I355" s="157"/>
      <c r="J355" s="157"/>
      <c r="K355" s="157"/>
      <c r="L355" s="157"/>
      <c r="M355" s="157"/>
      <c r="N355" s="156"/>
      <c r="O355" s="156"/>
      <c r="P355" s="156"/>
      <c r="Q355" s="156"/>
      <c r="R355" s="157"/>
      <c r="S355" s="157"/>
      <c r="T355" s="157"/>
      <c r="U355" s="157"/>
      <c r="V355" s="157"/>
      <c r="W355" s="157"/>
      <c r="X355" s="157"/>
      <c r="Y355" s="157"/>
      <c r="Z355" s="147"/>
      <c r="AA355" s="147"/>
      <c r="AB355" s="147"/>
      <c r="AC355" s="147"/>
      <c r="AD355" s="147"/>
      <c r="AE355" s="147"/>
      <c r="AF355" s="147"/>
      <c r="AG355" s="147" t="s">
        <v>108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3" x14ac:dyDescent="0.2">
      <c r="A356" s="154"/>
      <c r="B356" s="155"/>
      <c r="C356" s="244" t="s">
        <v>368</v>
      </c>
      <c r="D356" s="245"/>
      <c r="E356" s="245"/>
      <c r="F356" s="245"/>
      <c r="G356" s="245"/>
      <c r="H356" s="157"/>
      <c r="I356" s="157"/>
      <c r="J356" s="157"/>
      <c r="K356" s="157"/>
      <c r="L356" s="157"/>
      <c r="M356" s="157"/>
      <c r="N356" s="156"/>
      <c r="O356" s="156"/>
      <c r="P356" s="156"/>
      <c r="Q356" s="156"/>
      <c r="R356" s="157"/>
      <c r="S356" s="157"/>
      <c r="T356" s="157"/>
      <c r="U356" s="157"/>
      <c r="V356" s="157"/>
      <c r="W356" s="157"/>
      <c r="X356" s="157"/>
      <c r="Y356" s="157"/>
      <c r="Z356" s="147"/>
      <c r="AA356" s="147"/>
      <c r="AB356" s="147"/>
      <c r="AC356" s="147"/>
      <c r="AD356" s="147"/>
      <c r="AE356" s="147"/>
      <c r="AF356" s="147"/>
      <c r="AG356" s="147" t="s">
        <v>108</v>
      </c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3" x14ac:dyDescent="0.2">
      <c r="A357" s="154"/>
      <c r="B357" s="155"/>
      <c r="C357" s="244" t="s">
        <v>369</v>
      </c>
      <c r="D357" s="245"/>
      <c r="E357" s="245"/>
      <c r="F357" s="245"/>
      <c r="G357" s="245"/>
      <c r="H357" s="157"/>
      <c r="I357" s="157"/>
      <c r="J357" s="157"/>
      <c r="K357" s="157"/>
      <c r="L357" s="157"/>
      <c r="M357" s="157"/>
      <c r="N357" s="156"/>
      <c r="O357" s="156"/>
      <c r="P357" s="156"/>
      <c r="Q357" s="156"/>
      <c r="R357" s="157"/>
      <c r="S357" s="157"/>
      <c r="T357" s="157"/>
      <c r="U357" s="157"/>
      <c r="V357" s="157"/>
      <c r="W357" s="157"/>
      <c r="X357" s="157"/>
      <c r="Y357" s="157"/>
      <c r="Z357" s="147"/>
      <c r="AA357" s="147"/>
      <c r="AB357" s="147"/>
      <c r="AC357" s="147"/>
      <c r="AD357" s="147"/>
      <c r="AE357" s="147"/>
      <c r="AF357" s="147"/>
      <c r="AG357" s="147" t="s">
        <v>108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3" x14ac:dyDescent="0.2">
      <c r="A358" s="154"/>
      <c r="B358" s="155"/>
      <c r="C358" s="244" t="s">
        <v>370</v>
      </c>
      <c r="D358" s="245"/>
      <c r="E358" s="245"/>
      <c r="F358" s="245"/>
      <c r="G358" s="245"/>
      <c r="H358" s="157"/>
      <c r="I358" s="157"/>
      <c r="J358" s="157"/>
      <c r="K358" s="157"/>
      <c r="L358" s="157"/>
      <c r="M358" s="157"/>
      <c r="N358" s="156"/>
      <c r="O358" s="156"/>
      <c r="P358" s="156"/>
      <c r="Q358" s="156"/>
      <c r="R358" s="157"/>
      <c r="S358" s="157"/>
      <c r="T358" s="157"/>
      <c r="U358" s="157"/>
      <c r="V358" s="157"/>
      <c r="W358" s="157"/>
      <c r="X358" s="157"/>
      <c r="Y358" s="157"/>
      <c r="Z358" s="147"/>
      <c r="AA358" s="147"/>
      <c r="AB358" s="147"/>
      <c r="AC358" s="147"/>
      <c r="AD358" s="147"/>
      <c r="AE358" s="147"/>
      <c r="AF358" s="147"/>
      <c r="AG358" s="147" t="s">
        <v>108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3" x14ac:dyDescent="0.2">
      <c r="A359" s="154"/>
      <c r="B359" s="155"/>
      <c r="C359" s="244" t="s">
        <v>371</v>
      </c>
      <c r="D359" s="245"/>
      <c r="E359" s="245"/>
      <c r="F359" s="245"/>
      <c r="G359" s="245"/>
      <c r="H359" s="157"/>
      <c r="I359" s="157"/>
      <c r="J359" s="157"/>
      <c r="K359" s="157"/>
      <c r="L359" s="157"/>
      <c r="M359" s="157"/>
      <c r="N359" s="156"/>
      <c r="O359" s="156"/>
      <c r="P359" s="156"/>
      <c r="Q359" s="156"/>
      <c r="R359" s="157"/>
      <c r="S359" s="157"/>
      <c r="T359" s="157"/>
      <c r="U359" s="157"/>
      <c r="V359" s="157"/>
      <c r="W359" s="157"/>
      <c r="X359" s="157"/>
      <c r="Y359" s="157"/>
      <c r="Z359" s="147"/>
      <c r="AA359" s="147"/>
      <c r="AB359" s="147"/>
      <c r="AC359" s="147"/>
      <c r="AD359" s="147"/>
      <c r="AE359" s="147"/>
      <c r="AF359" s="147"/>
      <c r="AG359" s="147" t="s">
        <v>108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66">
        <v>48</v>
      </c>
      <c r="B360" s="167" t="s">
        <v>372</v>
      </c>
      <c r="C360" s="182" t="s">
        <v>373</v>
      </c>
      <c r="D360" s="168" t="s">
        <v>231</v>
      </c>
      <c r="E360" s="169">
        <v>4</v>
      </c>
      <c r="F360" s="170"/>
      <c r="G360" s="171">
        <f>ROUND(E360*F360,2)</f>
        <v>0</v>
      </c>
      <c r="H360" s="170"/>
      <c r="I360" s="171">
        <f>ROUND(E360*H360,2)</f>
        <v>0</v>
      </c>
      <c r="J360" s="170"/>
      <c r="K360" s="171">
        <f>ROUND(E360*J360,2)</f>
        <v>0</v>
      </c>
      <c r="L360" s="171">
        <v>21</v>
      </c>
      <c r="M360" s="171">
        <f>G360*(1+L360/100)</f>
        <v>0</v>
      </c>
      <c r="N360" s="169">
        <v>0</v>
      </c>
      <c r="O360" s="169">
        <f>ROUND(E360*N360,2)</f>
        <v>0</v>
      </c>
      <c r="P360" s="169">
        <v>0</v>
      </c>
      <c r="Q360" s="169">
        <f>ROUND(E360*P360,2)</f>
        <v>0</v>
      </c>
      <c r="R360" s="171"/>
      <c r="S360" s="171" t="s">
        <v>102</v>
      </c>
      <c r="T360" s="172" t="s">
        <v>103</v>
      </c>
      <c r="U360" s="157">
        <v>0</v>
      </c>
      <c r="V360" s="157">
        <f>ROUND(E360*U360,2)</f>
        <v>0</v>
      </c>
      <c r="W360" s="157"/>
      <c r="X360" s="157" t="s">
        <v>104</v>
      </c>
      <c r="Y360" s="157" t="s">
        <v>105</v>
      </c>
      <c r="Z360" s="147"/>
      <c r="AA360" s="147"/>
      <c r="AB360" s="147"/>
      <c r="AC360" s="147"/>
      <c r="AD360" s="147"/>
      <c r="AE360" s="147"/>
      <c r="AF360" s="147"/>
      <c r="AG360" s="147" t="s">
        <v>106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2" x14ac:dyDescent="0.2">
      <c r="A361" s="154"/>
      <c r="B361" s="155"/>
      <c r="C361" s="246" t="s">
        <v>374</v>
      </c>
      <c r="D361" s="247"/>
      <c r="E361" s="247"/>
      <c r="F361" s="247"/>
      <c r="G361" s="247"/>
      <c r="H361" s="157"/>
      <c r="I361" s="157"/>
      <c r="J361" s="157"/>
      <c r="K361" s="157"/>
      <c r="L361" s="157"/>
      <c r="M361" s="157"/>
      <c r="N361" s="156"/>
      <c r="O361" s="156"/>
      <c r="P361" s="156"/>
      <c r="Q361" s="156"/>
      <c r="R361" s="157"/>
      <c r="S361" s="157"/>
      <c r="T361" s="157"/>
      <c r="U361" s="157"/>
      <c r="V361" s="157"/>
      <c r="W361" s="157"/>
      <c r="X361" s="157"/>
      <c r="Y361" s="157"/>
      <c r="Z361" s="147"/>
      <c r="AA361" s="147"/>
      <c r="AB361" s="147"/>
      <c r="AC361" s="147"/>
      <c r="AD361" s="147"/>
      <c r="AE361" s="147"/>
      <c r="AF361" s="147"/>
      <c r="AG361" s="147" t="s">
        <v>108</v>
      </c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3" x14ac:dyDescent="0.2">
      <c r="A362" s="154"/>
      <c r="B362" s="155"/>
      <c r="C362" s="244" t="s">
        <v>366</v>
      </c>
      <c r="D362" s="245"/>
      <c r="E362" s="245"/>
      <c r="F362" s="245"/>
      <c r="G362" s="245"/>
      <c r="H362" s="157"/>
      <c r="I362" s="157"/>
      <c r="J362" s="157"/>
      <c r="K362" s="157"/>
      <c r="L362" s="157"/>
      <c r="M362" s="157"/>
      <c r="N362" s="156"/>
      <c r="O362" s="156"/>
      <c r="P362" s="156"/>
      <c r="Q362" s="156"/>
      <c r="R362" s="157"/>
      <c r="S362" s="157"/>
      <c r="T362" s="157"/>
      <c r="U362" s="157"/>
      <c r="V362" s="157"/>
      <c r="W362" s="157"/>
      <c r="X362" s="157"/>
      <c r="Y362" s="157"/>
      <c r="Z362" s="147"/>
      <c r="AA362" s="147"/>
      <c r="AB362" s="147"/>
      <c r="AC362" s="147"/>
      <c r="AD362" s="147"/>
      <c r="AE362" s="147"/>
      <c r="AF362" s="147"/>
      <c r="AG362" s="147" t="s">
        <v>108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3" x14ac:dyDescent="0.2">
      <c r="A363" s="154"/>
      <c r="B363" s="155"/>
      <c r="C363" s="244" t="s">
        <v>367</v>
      </c>
      <c r="D363" s="245"/>
      <c r="E363" s="245"/>
      <c r="F363" s="245"/>
      <c r="G363" s="245"/>
      <c r="H363" s="157"/>
      <c r="I363" s="157"/>
      <c r="J363" s="157"/>
      <c r="K363" s="157"/>
      <c r="L363" s="157"/>
      <c r="M363" s="157"/>
      <c r="N363" s="156"/>
      <c r="O363" s="156"/>
      <c r="P363" s="156"/>
      <c r="Q363" s="156"/>
      <c r="R363" s="157"/>
      <c r="S363" s="157"/>
      <c r="T363" s="157"/>
      <c r="U363" s="157"/>
      <c r="V363" s="157"/>
      <c r="W363" s="157"/>
      <c r="X363" s="157"/>
      <c r="Y363" s="157"/>
      <c r="Z363" s="147"/>
      <c r="AA363" s="147"/>
      <c r="AB363" s="147"/>
      <c r="AC363" s="147"/>
      <c r="AD363" s="147"/>
      <c r="AE363" s="147"/>
      <c r="AF363" s="147"/>
      <c r="AG363" s="147" t="s">
        <v>108</v>
      </c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3" x14ac:dyDescent="0.2">
      <c r="A364" s="154"/>
      <c r="B364" s="155"/>
      <c r="C364" s="244" t="s">
        <v>368</v>
      </c>
      <c r="D364" s="245"/>
      <c r="E364" s="245"/>
      <c r="F364" s="245"/>
      <c r="G364" s="245"/>
      <c r="H364" s="157"/>
      <c r="I364" s="157"/>
      <c r="J364" s="157"/>
      <c r="K364" s="157"/>
      <c r="L364" s="157"/>
      <c r="M364" s="157"/>
      <c r="N364" s="156"/>
      <c r="O364" s="156"/>
      <c r="P364" s="156"/>
      <c r="Q364" s="156"/>
      <c r="R364" s="157"/>
      <c r="S364" s="157"/>
      <c r="T364" s="157"/>
      <c r="U364" s="157"/>
      <c r="V364" s="157"/>
      <c r="W364" s="157"/>
      <c r="X364" s="157"/>
      <c r="Y364" s="157"/>
      <c r="Z364" s="147"/>
      <c r="AA364" s="147"/>
      <c r="AB364" s="147"/>
      <c r="AC364" s="147"/>
      <c r="AD364" s="147"/>
      <c r="AE364" s="147"/>
      <c r="AF364" s="147"/>
      <c r="AG364" s="147" t="s">
        <v>108</v>
      </c>
      <c r="AH364" s="147"/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3" x14ac:dyDescent="0.2">
      <c r="A365" s="154"/>
      <c r="B365" s="155"/>
      <c r="C365" s="244" t="s">
        <v>369</v>
      </c>
      <c r="D365" s="245"/>
      <c r="E365" s="245"/>
      <c r="F365" s="245"/>
      <c r="G365" s="245"/>
      <c r="H365" s="157"/>
      <c r="I365" s="157"/>
      <c r="J365" s="157"/>
      <c r="K365" s="157"/>
      <c r="L365" s="157"/>
      <c r="M365" s="157"/>
      <c r="N365" s="156"/>
      <c r="O365" s="156"/>
      <c r="P365" s="156"/>
      <c r="Q365" s="156"/>
      <c r="R365" s="157"/>
      <c r="S365" s="157"/>
      <c r="T365" s="157"/>
      <c r="U365" s="157"/>
      <c r="V365" s="157"/>
      <c r="W365" s="157"/>
      <c r="X365" s="157"/>
      <c r="Y365" s="157"/>
      <c r="Z365" s="147"/>
      <c r="AA365" s="147"/>
      <c r="AB365" s="147"/>
      <c r="AC365" s="147"/>
      <c r="AD365" s="147"/>
      <c r="AE365" s="147"/>
      <c r="AF365" s="147"/>
      <c r="AG365" s="147" t="s">
        <v>108</v>
      </c>
      <c r="AH365" s="147"/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3" x14ac:dyDescent="0.2">
      <c r="A366" s="154"/>
      <c r="B366" s="155"/>
      <c r="C366" s="244" t="s">
        <v>370</v>
      </c>
      <c r="D366" s="245"/>
      <c r="E366" s="245"/>
      <c r="F366" s="245"/>
      <c r="G366" s="245"/>
      <c r="H366" s="157"/>
      <c r="I366" s="157"/>
      <c r="J366" s="157"/>
      <c r="K366" s="157"/>
      <c r="L366" s="157"/>
      <c r="M366" s="157"/>
      <c r="N366" s="156"/>
      <c r="O366" s="156"/>
      <c r="P366" s="156"/>
      <c r="Q366" s="156"/>
      <c r="R366" s="157"/>
      <c r="S366" s="157"/>
      <c r="T366" s="157"/>
      <c r="U366" s="157"/>
      <c r="V366" s="157"/>
      <c r="W366" s="157"/>
      <c r="X366" s="157"/>
      <c r="Y366" s="157"/>
      <c r="Z366" s="147"/>
      <c r="AA366" s="147"/>
      <c r="AB366" s="147"/>
      <c r="AC366" s="147"/>
      <c r="AD366" s="147"/>
      <c r="AE366" s="147"/>
      <c r="AF366" s="147"/>
      <c r="AG366" s="147" t="s">
        <v>108</v>
      </c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3" x14ac:dyDescent="0.2">
      <c r="A367" s="154"/>
      <c r="B367" s="155"/>
      <c r="C367" s="244" t="s">
        <v>371</v>
      </c>
      <c r="D367" s="245"/>
      <c r="E367" s="245"/>
      <c r="F367" s="245"/>
      <c r="G367" s="245"/>
      <c r="H367" s="157"/>
      <c r="I367" s="157"/>
      <c r="J367" s="157"/>
      <c r="K367" s="157"/>
      <c r="L367" s="157"/>
      <c r="M367" s="157"/>
      <c r="N367" s="156"/>
      <c r="O367" s="156"/>
      <c r="P367" s="156"/>
      <c r="Q367" s="156"/>
      <c r="R367" s="157"/>
      <c r="S367" s="157"/>
      <c r="T367" s="157"/>
      <c r="U367" s="157"/>
      <c r="V367" s="157"/>
      <c r="W367" s="157"/>
      <c r="X367" s="157"/>
      <c r="Y367" s="157"/>
      <c r="Z367" s="147"/>
      <c r="AA367" s="147"/>
      <c r="AB367" s="147"/>
      <c r="AC367" s="147"/>
      <c r="AD367" s="147"/>
      <c r="AE367" s="147"/>
      <c r="AF367" s="147"/>
      <c r="AG367" s="147" t="s">
        <v>108</v>
      </c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74">
        <v>49</v>
      </c>
      <c r="B368" s="175" t="s">
        <v>375</v>
      </c>
      <c r="C368" s="183" t="s">
        <v>376</v>
      </c>
      <c r="D368" s="176" t="s">
        <v>231</v>
      </c>
      <c r="E368" s="177">
        <v>32</v>
      </c>
      <c r="F368" s="178"/>
      <c r="G368" s="179">
        <f>ROUND(E368*F368,2)</f>
        <v>0</v>
      </c>
      <c r="H368" s="178"/>
      <c r="I368" s="179">
        <f>ROUND(E368*H368,2)</f>
        <v>0</v>
      </c>
      <c r="J368" s="178"/>
      <c r="K368" s="179">
        <f>ROUND(E368*J368,2)</f>
        <v>0</v>
      </c>
      <c r="L368" s="179">
        <v>21</v>
      </c>
      <c r="M368" s="179">
        <f>G368*(1+L368/100)</f>
        <v>0</v>
      </c>
      <c r="N368" s="177">
        <v>0</v>
      </c>
      <c r="O368" s="177">
        <f>ROUND(E368*N368,2)</f>
        <v>0</v>
      </c>
      <c r="P368" s="177">
        <v>0</v>
      </c>
      <c r="Q368" s="177">
        <f>ROUND(E368*P368,2)</f>
        <v>0</v>
      </c>
      <c r="R368" s="179"/>
      <c r="S368" s="179" t="s">
        <v>102</v>
      </c>
      <c r="T368" s="180" t="s">
        <v>103</v>
      </c>
      <c r="U368" s="157">
        <v>0</v>
      </c>
      <c r="V368" s="157">
        <f>ROUND(E368*U368,2)</f>
        <v>0</v>
      </c>
      <c r="W368" s="157"/>
      <c r="X368" s="157" t="s">
        <v>104</v>
      </c>
      <c r="Y368" s="157" t="s">
        <v>105</v>
      </c>
      <c r="Z368" s="147"/>
      <c r="AA368" s="147"/>
      <c r="AB368" s="147"/>
      <c r="AC368" s="147"/>
      <c r="AD368" s="147"/>
      <c r="AE368" s="147"/>
      <c r="AF368" s="147"/>
      <c r="AG368" s="147" t="s">
        <v>106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66">
        <v>50</v>
      </c>
      <c r="B369" s="167" t="s">
        <v>377</v>
      </c>
      <c r="C369" s="182" t="s">
        <v>378</v>
      </c>
      <c r="D369" s="168" t="s">
        <v>231</v>
      </c>
      <c r="E369" s="169">
        <v>5</v>
      </c>
      <c r="F369" s="170"/>
      <c r="G369" s="171">
        <f>ROUND(E369*F369,2)</f>
        <v>0</v>
      </c>
      <c r="H369" s="170"/>
      <c r="I369" s="171">
        <f>ROUND(E369*H369,2)</f>
        <v>0</v>
      </c>
      <c r="J369" s="170"/>
      <c r="K369" s="171">
        <f>ROUND(E369*J369,2)</f>
        <v>0</v>
      </c>
      <c r="L369" s="171">
        <v>21</v>
      </c>
      <c r="M369" s="171">
        <f>G369*(1+L369/100)</f>
        <v>0</v>
      </c>
      <c r="N369" s="169">
        <v>0</v>
      </c>
      <c r="O369" s="169">
        <f>ROUND(E369*N369,2)</f>
        <v>0</v>
      </c>
      <c r="P369" s="169">
        <v>0</v>
      </c>
      <c r="Q369" s="169">
        <f>ROUND(E369*P369,2)</f>
        <v>0</v>
      </c>
      <c r="R369" s="171"/>
      <c r="S369" s="171" t="s">
        <v>102</v>
      </c>
      <c r="T369" s="172" t="s">
        <v>103</v>
      </c>
      <c r="U369" s="157">
        <v>0</v>
      </c>
      <c r="V369" s="157">
        <f>ROUND(E369*U369,2)</f>
        <v>0</v>
      </c>
      <c r="W369" s="157"/>
      <c r="X369" s="157" t="s">
        <v>104</v>
      </c>
      <c r="Y369" s="157" t="s">
        <v>105</v>
      </c>
      <c r="Z369" s="147"/>
      <c r="AA369" s="147"/>
      <c r="AB369" s="147"/>
      <c r="AC369" s="147"/>
      <c r="AD369" s="147"/>
      <c r="AE369" s="147"/>
      <c r="AF369" s="147"/>
      <c r="AG369" s="147" t="s">
        <v>106</v>
      </c>
      <c r="AH369" s="147"/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2" x14ac:dyDescent="0.2">
      <c r="A370" s="154"/>
      <c r="B370" s="155"/>
      <c r="C370" s="246" t="s">
        <v>379</v>
      </c>
      <c r="D370" s="247"/>
      <c r="E370" s="247"/>
      <c r="F370" s="247"/>
      <c r="G370" s="247"/>
      <c r="H370" s="157"/>
      <c r="I370" s="157"/>
      <c r="J370" s="157"/>
      <c r="K370" s="157"/>
      <c r="L370" s="157"/>
      <c r="M370" s="157"/>
      <c r="N370" s="156"/>
      <c r="O370" s="156"/>
      <c r="P370" s="156"/>
      <c r="Q370" s="156"/>
      <c r="R370" s="157"/>
      <c r="S370" s="157"/>
      <c r="T370" s="157"/>
      <c r="U370" s="157"/>
      <c r="V370" s="157"/>
      <c r="W370" s="157"/>
      <c r="X370" s="157"/>
      <c r="Y370" s="157"/>
      <c r="Z370" s="147"/>
      <c r="AA370" s="147"/>
      <c r="AB370" s="147"/>
      <c r="AC370" s="147"/>
      <c r="AD370" s="147"/>
      <c r="AE370" s="147"/>
      <c r="AF370" s="147"/>
      <c r="AG370" s="147" t="s">
        <v>108</v>
      </c>
      <c r="AH370" s="147"/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3" x14ac:dyDescent="0.2">
      <c r="A371" s="154"/>
      <c r="B371" s="155"/>
      <c r="C371" s="244" t="s">
        <v>380</v>
      </c>
      <c r="D371" s="245"/>
      <c r="E371" s="245"/>
      <c r="F371" s="245"/>
      <c r="G371" s="245"/>
      <c r="H371" s="157"/>
      <c r="I371" s="157"/>
      <c r="J371" s="157"/>
      <c r="K371" s="157"/>
      <c r="L371" s="157"/>
      <c r="M371" s="157"/>
      <c r="N371" s="156"/>
      <c r="O371" s="156"/>
      <c r="P371" s="156"/>
      <c r="Q371" s="156"/>
      <c r="R371" s="157"/>
      <c r="S371" s="157"/>
      <c r="T371" s="157"/>
      <c r="U371" s="157"/>
      <c r="V371" s="157"/>
      <c r="W371" s="157"/>
      <c r="X371" s="157"/>
      <c r="Y371" s="157"/>
      <c r="Z371" s="147"/>
      <c r="AA371" s="147"/>
      <c r="AB371" s="147"/>
      <c r="AC371" s="147"/>
      <c r="AD371" s="147"/>
      <c r="AE371" s="147"/>
      <c r="AF371" s="147"/>
      <c r="AG371" s="147" t="s">
        <v>108</v>
      </c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3" x14ac:dyDescent="0.2">
      <c r="A372" s="154"/>
      <c r="B372" s="155"/>
      <c r="C372" s="244" t="s">
        <v>381</v>
      </c>
      <c r="D372" s="245"/>
      <c r="E372" s="245"/>
      <c r="F372" s="245"/>
      <c r="G372" s="245"/>
      <c r="H372" s="157"/>
      <c r="I372" s="157"/>
      <c r="J372" s="157"/>
      <c r="K372" s="157"/>
      <c r="L372" s="157"/>
      <c r="M372" s="157"/>
      <c r="N372" s="156"/>
      <c r="O372" s="156"/>
      <c r="P372" s="156"/>
      <c r="Q372" s="156"/>
      <c r="R372" s="157"/>
      <c r="S372" s="157"/>
      <c r="T372" s="157"/>
      <c r="U372" s="157"/>
      <c r="V372" s="157"/>
      <c r="W372" s="157"/>
      <c r="X372" s="157"/>
      <c r="Y372" s="157"/>
      <c r="Z372" s="147"/>
      <c r="AA372" s="147"/>
      <c r="AB372" s="147"/>
      <c r="AC372" s="147"/>
      <c r="AD372" s="147"/>
      <c r="AE372" s="147"/>
      <c r="AF372" s="147"/>
      <c r="AG372" s="147" t="s">
        <v>108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3" x14ac:dyDescent="0.2">
      <c r="A373" s="154"/>
      <c r="B373" s="155"/>
      <c r="C373" s="244" t="s">
        <v>382</v>
      </c>
      <c r="D373" s="245"/>
      <c r="E373" s="245"/>
      <c r="F373" s="245"/>
      <c r="G373" s="245"/>
      <c r="H373" s="157"/>
      <c r="I373" s="157"/>
      <c r="J373" s="157"/>
      <c r="K373" s="157"/>
      <c r="L373" s="157"/>
      <c r="M373" s="157"/>
      <c r="N373" s="156"/>
      <c r="O373" s="156"/>
      <c r="P373" s="156"/>
      <c r="Q373" s="156"/>
      <c r="R373" s="157"/>
      <c r="S373" s="157"/>
      <c r="T373" s="157"/>
      <c r="U373" s="157"/>
      <c r="V373" s="157"/>
      <c r="W373" s="157"/>
      <c r="X373" s="157"/>
      <c r="Y373" s="157"/>
      <c r="Z373" s="147"/>
      <c r="AA373" s="147"/>
      <c r="AB373" s="147"/>
      <c r="AC373" s="147"/>
      <c r="AD373" s="147"/>
      <c r="AE373" s="147"/>
      <c r="AF373" s="147"/>
      <c r="AG373" s="147" t="s">
        <v>108</v>
      </c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3" x14ac:dyDescent="0.2">
      <c r="A374" s="154"/>
      <c r="B374" s="155"/>
      <c r="C374" s="244" t="s">
        <v>383</v>
      </c>
      <c r="D374" s="245"/>
      <c r="E374" s="245"/>
      <c r="F374" s="245"/>
      <c r="G374" s="245"/>
      <c r="H374" s="157"/>
      <c r="I374" s="157"/>
      <c r="J374" s="157"/>
      <c r="K374" s="157"/>
      <c r="L374" s="157"/>
      <c r="M374" s="157"/>
      <c r="N374" s="156"/>
      <c r="O374" s="156"/>
      <c r="P374" s="156"/>
      <c r="Q374" s="156"/>
      <c r="R374" s="157"/>
      <c r="S374" s="157"/>
      <c r="T374" s="157"/>
      <c r="U374" s="157"/>
      <c r="V374" s="157"/>
      <c r="W374" s="157"/>
      <c r="X374" s="157"/>
      <c r="Y374" s="157"/>
      <c r="Z374" s="147"/>
      <c r="AA374" s="147"/>
      <c r="AB374" s="147"/>
      <c r="AC374" s="147"/>
      <c r="AD374" s="147"/>
      <c r="AE374" s="147"/>
      <c r="AF374" s="147"/>
      <c r="AG374" s="147" t="s">
        <v>108</v>
      </c>
      <c r="AH374" s="147"/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66">
        <v>51</v>
      </c>
      <c r="B375" s="167" t="s">
        <v>384</v>
      </c>
      <c r="C375" s="182" t="s">
        <v>385</v>
      </c>
      <c r="D375" s="168" t="s">
        <v>231</v>
      </c>
      <c r="E375" s="169">
        <v>1</v>
      </c>
      <c r="F375" s="170"/>
      <c r="G375" s="171">
        <f>ROUND(E375*F375,2)</f>
        <v>0</v>
      </c>
      <c r="H375" s="170"/>
      <c r="I375" s="171">
        <f>ROUND(E375*H375,2)</f>
        <v>0</v>
      </c>
      <c r="J375" s="170"/>
      <c r="K375" s="171">
        <f>ROUND(E375*J375,2)</f>
        <v>0</v>
      </c>
      <c r="L375" s="171">
        <v>21</v>
      </c>
      <c r="M375" s="171">
        <f>G375*(1+L375/100)</f>
        <v>0</v>
      </c>
      <c r="N375" s="169">
        <v>0</v>
      </c>
      <c r="O375" s="169">
        <f>ROUND(E375*N375,2)</f>
        <v>0</v>
      </c>
      <c r="P375" s="169">
        <v>0</v>
      </c>
      <c r="Q375" s="169">
        <f>ROUND(E375*P375,2)</f>
        <v>0</v>
      </c>
      <c r="R375" s="171"/>
      <c r="S375" s="171" t="s">
        <v>102</v>
      </c>
      <c r="T375" s="172" t="s">
        <v>103</v>
      </c>
      <c r="U375" s="157">
        <v>0</v>
      </c>
      <c r="V375" s="157">
        <f>ROUND(E375*U375,2)</f>
        <v>0</v>
      </c>
      <c r="W375" s="157"/>
      <c r="X375" s="157" t="s">
        <v>104</v>
      </c>
      <c r="Y375" s="157" t="s">
        <v>105</v>
      </c>
      <c r="Z375" s="147"/>
      <c r="AA375" s="147"/>
      <c r="AB375" s="147"/>
      <c r="AC375" s="147"/>
      <c r="AD375" s="147"/>
      <c r="AE375" s="147"/>
      <c r="AF375" s="147"/>
      <c r="AG375" s="147" t="s">
        <v>106</v>
      </c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2" x14ac:dyDescent="0.2">
      <c r="A376" s="154"/>
      <c r="B376" s="155"/>
      <c r="C376" s="246" t="s">
        <v>386</v>
      </c>
      <c r="D376" s="247"/>
      <c r="E376" s="247"/>
      <c r="F376" s="247"/>
      <c r="G376" s="247"/>
      <c r="H376" s="157"/>
      <c r="I376" s="157"/>
      <c r="J376" s="157"/>
      <c r="K376" s="157"/>
      <c r="L376" s="157"/>
      <c r="M376" s="157"/>
      <c r="N376" s="156"/>
      <c r="O376" s="156"/>
      <c r="P376" s="156"/>
      <c r="Q376" s="156"/>
      <c r="R376" s="157"/>
      <c r="S376" s="157"/>
      <c r="T376" s="157"/>
      <c r="U376" s="157"/>
      <c r="V376" s="157"/>
      <c r="W376" s="157"/>
      <c r="X376" s="157"/>
      <c r="Y376" s="157"/>
      <c r="Z376" s="147"/>
      <c r="AA376" s="147"/>
      <c r="AB376" s="147"/>
      <c r="AC376" s="147"/>
      <c r="AD376" s="147"/>
      <c r="AE376" s="147"/>
      <c r="AF376" s="147"/>
      <c r="AG376" s="147" t="s">
        <v>108</v>
      </c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3" x14ac:dyDescent="0.2">
      <c r="A377" s="154"/>
      <c r="B377" s="155"/>
      <c r="C377" s="244" t="s">
        <v>380</v>
      </c>
      <c r="D377" s="245"/>
      <c r="E377" s="245"/>
      <c r="F377" s="245"/>
      <c r="G377" s="245"/>
      <c r="H377" s="157"/>
      <c r="I377" s="157"/>
      <c r="J377" s="157"/>
      <c r="K377" s="157"/>
      <c r="L377" s="157"/>
      <c r="M377" s="157"/>
      <c r="N377" s="156"/>
      <c r="O377" s="156"/>
      <c r="P377" s="156"/>
      <c r="Q377" s="156"/>
      <c r="R377" s="157"/>
      <c r="S377" s="157"/>
      <c r="T377" s="157"/>
      <c r="U377" s="157"/>
      <c r="V377" s="157"/>
      <c r="W377" s="157"/>
      <c r="X377" s="157"/>
      <c r="Y377" s="157"/>
      <c r="Z377" s="147"/>
      <c r="AA377" s="147"/>
      <c r="AB377" s="147"/>
      <c r="AC377" s="147"/>
      <c r="AD377" s="147"/>
      <c r="AE377" s="147"/>
      <c r="AF377" s="147"/>
      <c r="AG377" s="147" t="s">
        <v>108</v>
      </c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3" x14ac:dyDescent="0.2">
      <c r="A378" s="154"/>
      <c r="B378" s="155"/>
      <c r="C378" s="244" t="s">
        <v>382</v>
      </c>
      <c r="D378" s="245"/>
      <c r="E378" s="245"/>
      <c r="F378" s="245"/>
      <c r="G378" s="245"/>
      <c r="H378" s="157"/>
      <c r="I378" s="157"/>
      <c r="J378" s="157"/>
      <c r="K378" s="157"/>
      <c r="L378" s="157"/>
      <c r="M378" s="157"/>
      <c r="N378" s="156"/>
      <c r="O378" s="156"/>
      <c r="P378" s="156"/>
      <c r="Q378" s="156"/>
      <c r="R378" s="157"/>
      <c r="S378" s="157"/>
      <c r="T378" s="157"/>
      <c r="U378" s="157"/>
      <c r="V378" s="157"/>
      <c r="W378" s="157"/>
      <c r="X378" s="157"/>
      <c r="Y378" s="157"/>
      <c r="Z378" s="147"/>
      <c r="AA378" s="147"/>
      <c r="AB378" s="147"/>
      <c r="AC378" s="147"/>
      <c r="AD378" s="147"/>
      <c r="AE378" s="147"/>
      <c r="AF378" s="147"/>
      <c r="AG378" s="147" t="s">
        <v>108</v>
      </c>
      <c r="AH378" s="147"/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3" x14ac:dyDescent="0.2">
      <c r="A379" s="154"/>
      <c r="B379" s="155"/>
      <c r="C379" s="244" t="s">
        <v>387</v>
      </c>
      <c r="D379" s="245"/>
      <c r="E379" s="245"/>
      <c r="F379" s="245"/>
      <c r="G379" s="245"/>
      <c r="H379" s="157"/>
      <c r="I379" s="157"/>
      <c r="J379" s="157"/>
      <c r="K379" s="157"/>
      <c r="L379" s="157"/>
      <c r="M379" s="157"/>
      <c r="N379" s="156"/>
      <c r="O379" s="156"/>
      <c r="P379" s="156"/>
      <c r="Q379" s="156"/>
      <c r="R379" s="157"/>
      <c r="S379" s="157"/>
      <c r="T379" s="157"/>
      <c r="U379" s="157"/>
      <c r="V379" s="157"/>
      <c r="W379" s="157"/>
      <c r="X379" s="157"/>
      <c r="Y379" s="157"/>
      <c r="Z379" s="147"/>
      <c r="AA379" s="147"/>
      <c r="AB379" s="147"/>
      <c r="AC379" s="147"/>
      <c r="AD379" s="147"/>
      <c r="AE379" s="147"/>
      <c r="AF379" s="147"/>
      <c r="AG379" s="147" t="s">
        <v>108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1" x14ac:dyDescent="0.2">
      <c r="A380" s="166">
        <v>52</v>
      </c>
      <c r="B380" s="167" t="s">
        <v>388</v>
      </c>
      <c r="C380" s="182" t="s">
        <v>389</v>
      </c>
      <c r="D380" s="168" t="s">
        <v>231</v>
      </c>
      <c r="E380" s="169">
        <v>8</v>
      </c>
      <c r="F380" s="170"/>
      <c r="G380" s="171">
        <f>ROUND(E380*F380,2)</f>
        <v>0</v>
      </c>
      <c r="H380" s="170"/>
      <c r="I380" s="171">
        <f>ROUND(E380*H380,2)</f>
        <v>0</v>
      </c>
      <c r="J380" s="170"/>
      <c r="K380" s="171">
        <f>ROUND(E380*J380,2)</f>
        <v>0</v>
      </c>
      <c r="L380" s="171">
        <v>21</v>
      </c>
      <c r="M380" s="171">
        <f>G380*(1+L380/100)</f>
        <v>0</v>
      </c>
      <c r="N380" s="169">
        <v>0</v>
      </c>
      <c r="O380" s="169">
        <f>ROUND(E380*N380,2)</f>
        <v>0</v>
      </c>
      <c r="P380" s="169">
        <v>0</v>
      </c>
      <c r="Q380" s="169">
        <f>ROUND(E380*P380,2)</f>
        <v>0</v>
      </c>
      <c r="R380" s="171"/>
      <c r="S380" s="171" t="s">
        <v>102</v>
      </c>
      <c r="T380" s="172" t="s">
        <v>103</v>
      </c>
      <c r="U380" s="157">
        <v>0</v>
      </c>
      <c r="V380" s="157">
        <f>ROUND(E380*U380,2)</f>
        <v>0</v>
      </c>
      <c r="W380" s="157"/>
      <c r="X380" s="157" t="s">
        <v>104</v>
      </c>
      <c r="Y380" s="157" t="s">
        <v>105</v>
      </c>
      <c r="Z380" s="147"/>
      <c r="AA380" s="147"/>
      <c r="AB380" s="147"/>
      <c r="AC380" s="147"/>
      <c r="AD380" s="147"/>
      <c r="AE380" s="147"/>
      <c r="AF380" s="147"/>
      <c r="AG380" s="147" t="s">
        <v>106</v>
      </c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2" x14ac:dyDescent="0.2">
      <c r="A381" s="154"/>
      <c r="B381" s="155"/>
      <c r="C381" s="246" t="s">
        <v>390</v>
      </c>
      <c r="D381" s="247"/>
      <c r="E381" s="247"/>
      <c r="F381" s="247"/>
      <c r="G381" s="247"/>
      <c r="H381" s="157"/>
      <c r="I381" s="157"/>
      <c r="J381" s="157"/>
      <c r="K381" s="157"/>
      <c r="L381" s="157"/>
      <c r="M381" s="157"/>
      <c r="N381" s="156"/>
      <c r="O381" s="156"/>
      <c r="P381" s="156"/>
      <c r="Q381" s="156"/>
      <c r="R381" s="157"/>
      <c r="S381" s="157"/>
      <c r="T381" s="157"/>
      <c r="U381" s="157"/>
      <c r="V381" s="157"/>
      <c r="W381" s="157"/>
      <c r="X381" s="157"/>
      <c r="Y381" s="157"/>
      <c r="Z381" s="147"/>
      <c r="AA381" s="147"/>
      <c r="AB381" s="147"/>
      <c r="AC381" s="147"/>
      <c r="AD381" s="147"/>
      <c r="AE381" s="147"/>
      <c r="AF381" s="147"/>
      <c r="AG381" s="147" t="s">
        <v>108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3" x14ac:dyDescent="0.2">
      <c r="A382" s="154"/>
      <c r="B382" s="155"/>
      <c r="C382" s="244" t="s">
        <v>391</v>
      </c>
      <c r="D382" s="245"/>
      <c r="E382" s="245"/>
      <c r="F382" s="245"/>
      <c r="G382" s="245"/>
      <c r="H382" s="157"/>
      <c r="I382" s="157"/>
      <c r="J382" s="157"/>
      <c r="K382" s="157"/>
      <c r="L382" s="157"/>
      <c r="M382" s="157"/>
      <c r="N382" s="156"/>
      <c r="O382" s="156"/>
      <c r="P382" s="156"/>
      <c r="Q382" s="156"/>
      <c r="R382" s="157"/>
      <c r="S382" s="157"/>
      <c r="T382" s="157"/>
      <c r="U382" s="157"/>
      <c r="V382" s="157"/>
      <c r="W382" s="157"/>
      <c r="X382" s="157"/>
      <c r="Y382" s="157"/>
      <c r="Z382" s="147"/>
      <c r="AA382" s="147"/>
      <c r="AB382" s="147"/>
      <c r="AC382" s="147"/>
      <c r="AD382" s="147"/>
      <c r="AE382" s="147"/>
      <c r="AF382" s="147"/>
      <c r="AG382" s="147" t="s">
        <v>108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3" x14ac:dyDescent="0.2">
      <c r="A383" s="154"/>
      <c r="B383" s="155"/>
      <c r="C383" s="244" t="s">
        <v>382</v>
      </c>
      <c r="D383" s="245"/>
      <c r="E383" s="245"/>
      <c r="F383" s="245"/>
      <c r="G383" s="245"/>
      <c r="H383" s="157"/>
      <c r="I383" s="157"/>
      <c r="J383" s="157"/>
      <c r="K383" s="157"/>
      <c r="L383" s="157"/>
      <c r="M383" s="157"/>
      <c r="N383" s="156"/>
      <c r="O383" s="156"/>
      <c r="P383" s="156"/>
      <c r="Q383" s="156"/>
      <c r="R383" s="157"/>
      <c r="S383" s="157"/>
      <c r="T383" s="157"/>
      <c r="U383" s="157"/>
      <c r="V383" s="157"/>
      <c r="W383" s="157"/>
      <c r="X383" s="157"/>
      <c r="Y383" s="157"/>
      <c r="Z383" s="147"/>
      <c r="AA383" s="147"/>
      <c r="AB383" s="147"/>
      <c r="AC383" s="147"/>
      <c r="AD383" s="147"/>
      <c r="AE383" s="147"/>
      <c r="AF383" s="147"/>
      <c r="AG383" s="147" t="s">
        <v>108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3" x14ac:dyDescent="0.2">
      <c r="A384" s="154"/>
      <c r="B384" s="155"/>
      <c r="C384" s="244" t="s">
        <v>380</v>
      </c>
      <c r="D384" s="245"/>
      <c r="E384" s="245"/>
      <c r="F384" s="245"/>
      <c r="G384" s="245"/>
      <c r="H384" s="157"/>
      <c r="I384" s="157"/>
      <c r="J384" s="157"/>
      <c r="K384" s="157"/>
      <c r="L384" s="157"/>
      <c r="M384" s="157"/>
      <c r="N384" s="156"/>
      <c r="O384" s="156"/>
      <c r="P384" s="156"/>
      <c r="Q384" s="156"/>
      <c r="R384" s="157"/>
      <c r="S384" s="157"/>
      <c r="T384" s="157"/>
      <c r="U384" s="157"/>
      <c r="V384" s="157"/>
      <c r="W384" s="157"/>
      <c r="X384" s="157"/>
      <c r="Y384" s="157"/>
      <c r="Z384" s="147"/>
      <c r="AA384" s="147"/>
      <c r="AB384" s="147"/>
      <c r="AC384" s="147"/>
      <c r="AD384" s="147"/>
      <c r="AE384" s="147"/>
      <c r="AF384" s="147"/>
      <c r="AG384" s="147" t="s">
        <v>108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66">
        <v>53</v>
      </c>
      <c r="B385" s="167" t="s">
        <v>392</v>
      </c>
      <c r="C385" s="182" t="s">
        <v>393</v>
      </c>
      <c r="D385" s="168" t="s">
        <v>231</v>
      </c>
      <c r="E385" s="169">
        <v>2</v>
      </c>
      <c r="F385" s="170"/>
      <c r="G385" s="171">
        <f>ROUND(E385*F385,2)</f>
        <v>0</v>
      </c>
      <c r="H385" s="170"/>
      <c r="I385" s="171">
        <f>ROUND(E385*H385,2)</f>
        <v>0</v>
      </c>
      <c r="J385" s="170"/>
      <c r="K385" s="171">
        <f>ROUND(E385*J385,2)</f>
        <v>0</v>
      </c>
      <c r="L385" s="171">
        <v>21</v>
      </c>
      <c r="M385" s="171">
        <f>G385*(1+L385/100)</f>
        <v>0</v>
      </c>
      <c r="N385" s="169">
        <v>0</v>
      </c>
      <c r="O385" s="169">
        <f>ROUND(E385*N385,2)</f>
        <v>0</v>
      </c>
      <c r="P385" s="169">
        <v>0</v>
      </c>
      <c r="Q385" s="169">
        <f>ROUND(E385*P385,2)</f>
        <v>0</v>
      </c>
      <c r="R385" s="171"/>
      <c r="S385" s="171" t="s">
        <v>102</v>
      </c>
      <c r="T385" s="172" t="s">
        <v>103</v>
      </c>
      <c r="U385" s="157">
        <v>0</v>
      </c>
      <c r="V385" s="157">
        <f>ROUND(E385*U385,2)</f>
        <v>0</v>
      </c>
      <c r="W385" s="157"/>
      <c r="X385" s="157" t="s">
        <v>104</v>
      </c>
      <c r="Y385" s="157" t="s">
        <v>105</v>
      </c>
      <c r="Z385" s="147"/>
      <c r="AA385" s="147"/>
      <c r="AB385" s="147"/>
      <c r="AC385" s="147"/>
      <c r="AD385" s="147"/>
      <c r="AE385" s="147"/>
      <c r="AF385" s="147"/>
      <c r="AG385" s="147" t="s">
        <v>106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2" x14ac:dyDescent="0.2">
      <c r="A386" s="154"/>
      <c r="B386" s="155"/>
      <c r="C386" s="246" t="s">
        <v>394</v>
      </c>
      <c r="D386" s="247"/>
      <c r="E386" s="247"/>
      <c r="F386" s="247"/>
      <c r="G386" s="247"/>
      <c r="H386" s="157"/>
      <c r="I386" s="157"/>
      <c r="J386" s="157"/>
      <c r="K386" s="157"/>
      <c r="L386" s="157"/>
      <c r="M386" s="157"/>
      <c r="N386" s="156"/>
      <c r="O386" s="156"/>
      <c r="P386" s="156"/>
      <c r="Q386" s="156"/>
      <c r="R386" s="157"/>
      <c r="S386" s="157"/>
      <c r="T386" s="157"/>
      <c r="U386" s="157"/>
      <c r="V386" s="157"/>
      <c r="W386" s="157"/>
      <c r="X386" s="157"/>
      <c r="Y386" s="157"/>
      <c r="Z386" s="147"/>
      <c r="AA386" s="147"/>
      <c r="AB386" s="147"/>
      <c r="AC386" s="147"/>
      <c r="AD386" s="147"/>
      <c r="AE386" s="147"/>
      <c r="AF386" s="147"/>
      <c r="AG386" s="147" t="s">
        <v>108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3" x14ac:dyDescent="0.2">
      <c r="A387" s="154"/>
      <c r="B387" s="155"/>
      <c r="C387" s="244" t="s">
        <v>395</v>
      </c>
      <c r="D387" s="245"/>
      <c r="E387" s="245"/>
      <c r="F387" s="245"/>
      <c r="G387" s="245"/>
      <c r="H387" s="157"/>
      <c r="I387" s="157"/>
      <c r="J387" s="157"/>
      <c r="K387" s="157"/>
      <c r="L387" s="157"/>
      <c r="M387" s="157"/>
      <c r="N387" s="156"/>
      <c r="O387" s="156"/>
      <c r="P387" s="156"/>
      <c r="Q387" s="156"/>
      <c r="R387" s="157"/>
      <c r="S387" s="157"/>
      <c r="T387" s="157"/>
      <c r="U387" s="157"/>
      <c r="V387" s="157"/>
      <c r="W387" s="157"/>
      <c r="X387" s="157"/>
      <c r="Y387" s="157"/>
      <c r="Z387" s="147"/>
      <c r="AA387" s="147"/>
      <c r="AB387" s="147"/>
      <c r="AC387" s="147"/>
      <c r="AD387" s="147"/>
      <c r="AE387" s="147"/>
      <c r="AF387" s="147"/>
      <c r="AG387" s="147" t="s">
        <v>108</v>
      </c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3" x14ac:dyDescent="0.2">
      <c r="A388" s="154"/>
      <c r="B388" s="155"/>
      <c r="C388" s="244" t="s">
        <v>396</v>
      </c>
      <c r="D388" s="245"/>
      <c r="E388" s="245"/>
      <c r="F388" s="245"/>
      <c r="G388" s="245"/>
      <c r="H388" s="157"/>
      <c r="I388" s="157"/>
      <c r="J388" s="157"/>
      <c r="K388" s="157"/>
      <c r="L388" s="157"/>
      <c r="M388" s="157"/>
      <c r="N388" s="156"/>
      <c r="O388" s="156"/>
      <c r="P388" s="156"/>
      <c r="Q388" s="156"/>
      <c r="R388" s="157"/>
      <c r="S388" s="157"/>
      <c r="T388" s="157"/>
      <c r="U388" s="157"/>
      <c r="V388" s="157"/>
      <c r="W388" s="157"/>
      <c r="X388" s="157"/>
      <c r="Y388" s="157"/>
      <c r="Z388" s="147"/>
      <c r="AA388" s="147"/>
      <c r="AB388" s="147"/>
      <c r="AC388" s="147"/>
      <c r="AD388" s="147"/>
      <c r="AE388" s="147"/>
      <c r="AF388" s="147"/>
      <c r="AG388" s="147" t="s">
        <v>108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3" x14ac:dyDescent="0.2">
      <c r="A389" s="154"/>
      <c r="B389" s="155"/>
      <c r="C389" s="244" t="s">
        <v>397</v>
      </c>
      <c r="D389" s="245"/>
      <c r="E389" s="245"/>
      <c r="F389" s="245"/>
      <c r="G389" s="245"/>
      <c r="H389" s="157"/>
      <c r="I389" s="157"/>
      <c r="J389" s="157"/>
      <c r="K389" s="157"/>
      <c r="L389" s="157"/>
      <c r="M389" s="157"/>
      <c r="N389" s="156"/>
      <c r="O389" s="156"/>
      <c r="P389" s="156"/>
      <c r="Q389" s="156"/>
      <c r="R389" s="157"/>
      <c r="S389" s="157"/>
      <c r="T389" s="157"/>
      <c r="U389" s="157"/>
      <c r="V389" s="157"/>
      <c r="W389" s="157"/>
      <c r="X389" s="157"/>
      <c r="Y389" s="157"/>
      <c r="Z389" s="147"/>
      <c r="AA389" s="147"/>
      <c r="AB389" s="147"/>
      <c r="AC389" s="147"/>
      <c r="AD389" s="147"/>
      <c r="AE389" s="147"/>
      <c r="AF389" s="147"/>
      <c r="AG389" s="147" t="s">
        <v>108</v>
      </c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3" x14ac:dyDescent="0.2">
      <c r="A390" s="154"/>
      <c r="B390" s="155"/>
      <c r="C390" s="244" t="s">
        <v>398</v>
      </c>
      <c r="D390" s="245"/>
      <c r="E390" s="245"/>
      <c r="F390" s="245"/>
      <c r="G390" s="245"/>
      <c r="H390" s="157"/>
      <c r="I390" s="157"/>
      <c r="J390" s="157"/>
      <c r="K390" s="157"/>
      <c r="L390" s="157"/>
      <c r="M390" s="157"/>
      <c r="N390" s="156"/>
      <c r="O390" s="156"/>
      <c r="P390" s="156"/>
      <c r="Q390" s="156"/>
      <c r="R390" s="157"/>
      <c r="S390" s="157"/>
      <c r="T390" s="157"/>
      <c r="U390" s="157"/>
      <c r="V390" s="157"/>
      <c r="W390" s="157"/>
      <c r="X390" s="157"/>
      <c r="Y390" s="157"/>
      <c r="Z390" s="147"/>
      <c r="AA390" s="147"/>
      <c r="AB390" s="147"/>
      <c r="AC390" s="147"/>
      <c r="AD390" s="147"/>
      <c r="AE390" s="147"/>
      <c r="AF390" s="147"/>
      <c r="AG390" s="147" t="s">
        <v>108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66">
        <v>54</v>
      </c>
      <c r="B391" s="167" t="s">
        <v>399</v>
      </c>
      <c r="C391" s="182" t="s">
        <v>400</v>
      </c>
      <c r="D391" s="168" t="s">
        <v>231</v>
      </c>
      <c r="E391" s="169">
        <v>2</v>
      </c>
      <c r="F391" s="170"/>
      <c r="G391" s="171">
        <f>ROUND(E391*F391,2)</f>
        <v>0</v>
      </c>
      <c r="H391" s="170"/>
      <c r="I391" s="171">
        <f>ROUND(E391*H391,2)</f>
        <v>0</v>
      </c>
      <c r="J391" s="170"/>
      <c r="K391" s="171">
        <f>ROUND(E391*J391,2)</f>
        <v>0</v>
      </c>
      <c r="L391" s="171">
        <v>21</v>
      </c>
      <c r="M391" s="171">
        <f>G391*(1+L391/100)</f>
        <v>0</v>
      </c>
      <c r="N391" s="169">
        <v>0</v>
      </c>
      <c r="O391" s="169">
        <f>ROUND(E391*N391,2)</f>
        <v>0</v>
      </c>
      <c r="P391" s="169">
        <v>0</v>
      </c>
      <c r="Q391" s="169">
        <f>ROUND(E391*P391,2)</f>
        <v>0</v>
      </c>
      <c r="R391" s="171"/>
      <c r="S391" s="171" t="s">
        <v>102</v>
      </c>
      <c r="T391" s="172" t="s">
        <v>103</v>
      </c>
      <c r="U391" s="157">
        <v>0</v>
      </c>
      <c r="V391" s="157">
        <f>ROUND(E391*U391,2)</f>
        <v>0</v>
      </c>
      <c r="W391" s="157"/>
      <c r="X391" s="157" t="s">
        <v>104</v>
      </c>
      <c r="Y391" s="157" t="s">
        <v>105</v>
      </c>
      <c r="Z391" s="147"/>
      <c r="AA391" s="147"/>
      <c r="AB391" s="147"/>
      <c r="AC391" s="147"/>
      <c r="AD391" s="147"/>
      <c r="AE391" s="147"/>
      <c r="AF391" s="147"/>
      <c r="AG391" s="147" t="s">
        <v>106</v>
      </c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2" x14ac:dyDescent="0.2">
      <c r="A392" s="154"/>
      <c r="B392" s="155"/>
      <c r="C392" s="246" t="s">
        <v>394</v>
      </c>
      <c r="D392" s="247"/>
      <c r="E392" s="247"/>
      <c r="F392" s="247"/>
      <c r="G392" s="247"/>
      <c r="H392" s="157"/>
      <c r="I392" s="157"/>
      <c r="J392" s="157"/>
      <c r="K392" s="157"/>
      <c r="L392" s="157"/>
      <c r="M392" s="157"/>
      <c r="N392" s="156"/>
      <c r="O392" s="156"/>
      <c r="P392" s="156"/>
      <c r="Q392" s="156"/>
      <c r="R392" s="157"/>
      <c r="S392" s="157"/>
      <c r="T392" s="157"/>
      <c r="U392" s="157"/>
      <c r="V392" s="157"/>
      <c r="W392" s="157"/>
      <c r="X392" s="157"/>
      <c r="Y392" s="157"/>
      <c r="Z392" s="147"/>
      <c r="AA392" s="147"/>
      <c r="AB392" s="147"/>
      <c r="AC392" s="147"/>
      <c r="AD392" s="147"/>
      <c r="AE392" s="147"/>
      <c r="AF392" s="147"/>
      <c r="AG392" s="147" t="s">
        <v>108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3" x14ac:dyDescent="0.2">
      <c r="A393" s="154"/>
      <c r="B393" s="155"/>
      <c r="C393" s="244" t="s">
        <v>395</v>
      </c>
      <c r="D393" s="245"/>
      <c r="E393" s="245"/>
      <c r="F393" s="245"/>
      <c r="G393" s="245"/>
      <c r="H393" s="157"/>
      <c r="I393" s="157"/>
      <c r="J393" s="157"/>
      <c r="K393" s="157"/>
      <c r="L393" s="157"/>
      <c r="M393" s="157"/>
      <c r="N393" s="156"/>
      <c r="O393" s="156"/>
      <c r="P393" s="156"/>
      <c r="Q393" s="156"/>
      <c r="R393" s="157"/>
      <c r="S393" s="157"/>
      <c r="T393" s="157"/>
      <c r="U393" s="157"/>
      <c r="V393" s="157"/>
      <c r="W393" s="157"/>
      <c r="X393" s="157"/>
      <c r="Y393" s="157"/>
      <c r="Z393" s="147"/>
      <c r="AA393" s="147"/>
      <c r="AB393" s="147"/>
      <c r="AC393" s="147"/>
      <c r="AD393" s="147"/>
      <c r="AE393" s="147"/>
      <c r="AF393" s="147"/>
      <c r="AG393" s="147" t="s">
        <v>108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3" x14ac:dyDescent="0.2">
      <c r="A394" s="154"/>
      <c r="B394" s="155"/>
      <c r="C394" s="244" t="s">
        <v>396</v>
      </c>
      <c r="D394" s="245"/>
      <c r="E394" s="245"/>
      <c r="F394" s="245"/>
      <c r="G394" s="245"/>
      <c r="H394" s="157"/>
      <c r="I394" s="157"/>
      <c r="J394" s="157"/>
      <c r="K394" s="157"/>
      <c r="L394" s="157"/>
      <c r="M394" s="157"/>
      <c r="N394" s="156"/>
      <c r="O394" s="156"/>
      <c r="P394" s="156"/>
      <c r="Q394" s="156"/>
      <c r="R394" s="157"/>
      <c r="S394" s="157"/>
      <c r="T394" s="157"/>
      <c r="U394" s="157"/>
      <c r="V394" s="157"/>
      <c r="W394" s="157"/>
      <c r="X394" s="157"/>
      <c r="Y394" s="157"/>
      <c r="Z394" s="147"/>
      <c r="AA394" s="147"/>
      <c r="AB394" s="147"/>
      <c r="AC394" s="147"/>
      <c r="AD394" s="147"/>
      <c r="AE394" s="147"/>
      <c r="AF394" s="147"/>
      <c r="AG394" s="147" t="s">
        <v>108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3" x14ac:dyDescent="0.2">
      <c r="A395" s="154"/>
      <c r="B395" s="155"/>
      <c r="C395" s="244" t="s">
        <v>397</v>
      </c>
      <c r="D395" s="245"/>
      <c r="E395" s="245"/>
      <c r="F395" s="245"/>
      <c r="G395" s="245"/>
      <c r="H395" s="157"/>
      <c r="I395" s="157"/>
      <c r="J395" s="157"/>
      <c r="K395" s="157"/>
      <c r="L395" s="157"/>
      <c r="M395" s="157"/>
      <c r="N395" s="156"/>
      <c r="O395" s="156"/>
      <c r="P395" s="156"/>
      <c r="Q395" s="156"/>
      <c r="R395" s="157"/>
      <c r="S395" s="157"/>
      <c r="T395" s="157"/>
      <c r="U395" s="157"/>
      <c r="V395" s="157"/>
      <c r="W395" s="157"/>
      <c r="X395" s="157"/>
      <c r="Y395" s="157"/>
      <c r="Z395" s="147"/>
      <c r="AA395" s="147"/>
      <c r="AB395" s="147"/>
      <c r="AC395" s="147"/>
      <c r="AD395" s="147"/>
      <c r="AE395" s="147"/>
      <c r="AF395" s="147"/>
      <c r="AG395" s="147" t="s">
        <v>108</v>
      </c>
      <c r="AH395" s="147"/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3" x14ac:dyDescent="0.2">
      <c r="A396" s="154"/>
      <c r="B396" s="155"/>
      <c r="C396" s="244" t="s">
        <v>401</v>
      </c>
      <c r="D396" s="245"/>
      <c r="E396" s="245"/>
      <c r="F396" s="245"/>
      <c r="G396" s="245"/>
      <c r="H396" s="157"/>
      <c r="I396" s="157"/>
      <c r="J396" s="157"/>
      <c r="K396" s="157"/>
      <c r="L396" s="157"/>
      <c r="M396" s="157"/>
      <c r="N396" s="156"/>
      <c r="O396" s="156"/>
      <c r="P396" s="156"/>
      <c r="Q396" s="156"/>
      <c r="R396" s="157"/>
      <c r="S396" s="157"/>
      <c r="T396" s="157"/>
      <c r="U396" s="157"/>
      <c r="V396" s="157"/>
      <c r="W396" s="157"/>
      <c r="X396" s="157"/>
      <c r="Y396" s="157"/>
      <c r="Z396" s="147"/>
      <c r="AA396" s="147"/>
      <c r="AB396" s="147"/>
      <c r="AC396" s="147"/>
      <c r="AD396" s="147"/>
      <c r="AE396" s="147"/>
      <c r="AF396" s="147"/>
      <c r="AG396" s="147" t="s">
        <v>108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66">
        <v>55</v>
      </c>
      <c r="B397" s="167" t="s">
        <v>402</v>
      </c>
      <c r="C397" s="182" t="s">
        <v>403</v>
      </c>
      <c r="D397" s="168" t="s">
        <v>231</v>
      </c>
      <c r="E397" s="169">
        <v>2</v>
      </c>
      <c r="F397" s="170"/>
      <c r="G397" s="171">
        <f>ROUND(E397*F397,2)</f>
        <v>0</v>
      </c>
      <c r="H397" s="170"/>
      <c r="I397" s="171">
        <f>ROUND(E397*H397,2)</f>
        <v>0</v>
      </c>
      <c r="J397" s="170"/>
      <c r="K397" s="171">
        <f>ROUND(E397*J397,2)</f>
        <v>0</v>
      </c>
      <c r="L397" s="171">
        <v>21</v>
      </c>
      <c r="M397" s="171">
        <f>G397*(1+L397/100)</f>
        <v>0</v>
      </c>
      <c r="N397" s="169">
        <v>0</v>
      </c>
      <c r="O397" s="169">
        <f>ROUND(E397*N397,2)</f>
        <v>0</v>
      </c>
      <c r="P397" s="169">
        <v>0</v>
      </c>
      <c r="Q397" s="169">
        <f>ROUND(E397*P397,2)</f>
        <v>0</v>
      </c>
      <c r="R397" s="171"/>
      <c r="S397" s="171" t="s">
        <v>102</v>
      </c>
      <c r="T397" s="172" t="s">
        <v>103</v>
      </c>
      <c r="U397" s="157">
        <v>0</v>
      </c>
      <c r="V397" s="157">
        <f>ROUND(E397*U397,2)</f>
        <v>0</v>
      </c>
      <c r="W397" s="157"/>
      <c r="X397" s="157" t="s">
        <v>104</v>
      </c>
      <c r="Y397" s="157" t="s">
        <v>105</v>
      </c>
      <c r="Z397" s="147"/>
      <c r="AA397" s="147"/>
      <c r="AB397" s="147"/>
      <c r="AC397" s="147"/>
      <c r="AD397" s="147"/>
      <c r="AE397" s="147"/>
      <c r="AF397" s="147"/>
      <c r="AG397" s="147" t="s">
        <v>106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2" x14ac:dyDescent="0.2">
      <c r="A398" s="154"/>
      <c r="B398" s="155"/>
      <c r="C398" s="246" t="s">
        <v>404</v>
      </c>
      <c r="D398" s="247"/>
      <c r="E398" s="247"/>
      <c r="F398" s="247"/>
      <c r="G398" s="247"/>
      <c r="H398" s="157"/>
      <c r="I398" s="157"/>
      <c r="J398" s="157"/>
      <c r="K398" s="157"/>
      <c r="L398" s="157"/>
      <c r="M398" s="157"/>
      <c r="N398" s="156"/>
      <c r="O398" s="156"/>
      <c r="P398" s="156"/>
      <c r="Q398" s="156"/>
      <c r="R398" s="157"/>
      <c r="S398" s="157"/>
      <c r="T398" s="157"/>
      <c r="U398" s="157"/>
      <c r="V398" s="157"/>
      <c r="W398" s="157"/>
      <c r="X398" s="157"/>
      <c r="Y398" s="157"/>
      <c r="Z398" s="147"/>
      <c r="AA398" s="147"/>
      <c r="AB398" s="147"/>
      <c r="AC398" s="147"/>
      <c r="AD398" s="147"/>
      <c r="AE398" s="147"/>
      <c r="AF398" s="147"/>
      <c r="AG398" s="147" t="s">
        <v>108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3" x14ac:dyDescent="0.2">
      <c r="A399" s="154"/>
      <c r="B399" s="155"/>
      <c r="C399" s="244" t="s">
        <v>405</v>
      </c>
      <c r="D399" s="245"/>
      <c r="E399" s="245"/>
      <c r="F399" s="245"/>
      <c r="G399" s="245"/>
      <c r="H399" s="157"/>
      <c r="I399" s="157"/>
      <c r="J399" s="157"/>
      <c r="K399" s="157"/>
      <c r="L399" s="157"/>
      <c r="M399" s="157"/>
      <c r="N399" s="156"/>
      <c r="O399" s="156"/>
      <c r="P399" s="156"/>
      <c r="Q399" s="156"/>
      <c r="R399" s="157"/>
      <c r="S399" s="157"/>
      <c r="T399" s="157"/>
      <c r="U399" s="157"/>
      <c r="V399" s="157"/>
      <c r="W399" s="157"/>
      <c r="X399" s="157"/>
      <c r="Y399" s="157"/>
      <c r="Z399" s="147"/>
      <c r="AA399" s="147"/>
      <c r="AB399" s="147"/>
      <c r="AC399" s="147"/>
      <c r="AD399" s="147"/>
      <c r="AE399" s="147"/>
      <c r="AF399" s="147"/>
      <c r="AG399" s="147" t="s">
        <v>108</v>
      </c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3" x14ac:dyDescent="0.2">
      <c r="A400" s="154"/>
      <c r="B400" s="155"/>
      <c r="C400" s="244" t="s">
        <v>406</v>
      </c>
      <c r="D400" s="245"/>
      <c r="E400" s="245"/>
      <c r="F400" s="245"/>
      <c r="G400" s="245"/>
      <c r="H400" s="157"/>
      <c r="I400" s="157"/>
      <c r="J400" s="157"/>
      <c r="K400" s="157"/>
      <c r="L400" s="157"/>
      <c r="M400" s="157"/>
      <c r="N400" s="156"/>
      <c r="O400" s="156"/>
      <c r="P400" s="156"/>
      <c r="Q400" s="156"/>
      <c r="R400" s="157"/>
      <c r="S400" s="157"/>
      <c r="T400" s="157"/>
      <c r="U400" s="157"/>
      <c r="V400" s="157"/>
      <c r="W400" s="157"/>
      <c r="X400" s="157"/>
      <c r="Y400" s="157"/>
      <c r="Z400" s="147"/>
      <c r="AA400" s="147"/>
      <c r="AB400" s="147"/>
      <c r="AC400" s="147"/>
      <c r="AD400" s="147"/>
      <c r="AE400" s="147"/>
      <c r="AF400" s="147"/>
      <c r="AG400" s="147" t="s">
        <v>108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3" x14ac:dyDescent="0.2">
      <c r="A401" s="154"/>
      <c r="B401" s="155"/>
      <c r="C401" s="244" t="s">
        <v>407</v>
      </c>
      <c r="D401" s="245"/>
      <c r="E401" s="245"/>
      <c r="F401" s="245"/>
      <c r="G401" s="245"/>
      <c r="H401" s="157"/>
      <c r="I401" s="157"/>
      <c r="J401" s="157"/>
      <c r="K401" s="157"/>
      <c r="L401" s="157"/>
      <c r="M401" s="157"/>
      <c r="N401" s="156"/>
      <c r="O401" s="156"/>
      <c r="P401" s="156"/>
      <c r="Q401" s="156"/>
      <c r="R401" s="157"/>
      <c r="S401" s="157"/>
      <c r="T401" s="157"/>
      <c r="U401" s="157"/>
      <c r="V401" s="157"/>
      <c r="W401" s="157"/>
      <c r="X401" s="157"/>
      <c r="Y401" s="157"/>
      <c r="Z401" s="147"/>
      <c r="AA401" s="147"/>
      <c r="AB401" s="147"/>
      <c r="AC401" s="147"/>
      <c r="AD401" s="147"/>
      <c r="AE401" s="147"/>
      <c r="AF401" s="147"/>
      <c r="AG401" s="147" t="s">
        <v>108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3" x14ac:dyDescent="0.2">
      <c r="A402" s="154"/>
      <c r="B402" s="155"/>
      <c r="C402" s="244" t="s">
        <v>408</v>
      </c>
      <c r="D402" s="245"/>
      <c r="E402" s="245"/>
      <c r="F402" s="245"/>
      <c r="G402" s="245"/>
      <c r="H402" s="157"/>
      <c r="I402" s="157"/>
      <c r="J402" s="157"/>
      <c r="K402" s="157"/>
      <c r="L402" s="157"/>
      <c r="M402" s="157"/>
      <c r="N402" s="156"/>
      <c r="O402" s="156"/>
      <c r="P402" s="156"/>
      <c r="Q402" s="156"/>
      <c r="R402" s="157"/>
      <c r="S402" s="157"/>
      <c r="T402" s="157"/>
      <c r="U402" s="157"/>
      <c r="V402" s="157"/>
      <c r="W402" s="157"/>
      <c r="X402" s="157"/>
      <c r="Y402" s="157"/>
      <c r="Z402" s="147"/>
      <c r="AA402" s="147"/>
      <c r="AB402" s="147"/>
      <c r="AC402" s="147"/>
      <c r="AD402" s="147"/>
      <c r="AE402" s="147"/>
      <c r="AF402" s="147"/>
      <c r="AG402" s="147" t="s">
        <v>108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3" x14ac:dyDescent="0.2">
      <c r="A403" s="154"/>
      <c r="B403" s="155"/>
      <c r="C403" s="244" t="s">
        <v>409</v>
      </c>
      <c r="D403" s="245"/>
      <c r="E403" s="245"/>
      <c r="F403" s="245"/>
      <c r="G403" s="245"/>
      <c r="H403" s="157"/>
      <c r="I403" s="157"/>
      <c r="J403" s="157"/>
      <c r="K403" s="157"/>
      <c r="L403" s="157"/>
      <c r="M403" s="157"/>
      <c r="N403" s="156"/>
      <c r="O403" s="156"/>
      <c r="P403" s="156"/>
      <c r="Q403" s="156"/>
      <c r="R403" s="157"/>
      <c r="S403" s="157"/>
      <c r="T403" s="157"/>
      <c r="U403" s="157"/>
      <c r="V403" s="157"/>
      <c r="W403" s="157"/>
      <c r="X403" s="157"/>
      <c r="Y403" s="157"/>
      <c r="Z403" s="147"/>
      <c r="AA403" s="147"/>
      <c r="AB403" s="147"/>
      <c r="AC403" s="147"/>
      <c r="AD403" s="147"/>
      <c r="AE403" s="147"/>
      <c r="AF403" s="147"/>
      <c r="AG403" s="147" t="s">
        <v>108</v>
      </c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3" x14ac:dyDescent="0.2">
      <c r="A404" s="154"/>
      <c r="B404" s="155"/>
      <c r="C404" s="244" t="s">
        <v>410</v>
      </c>
      <c r="D404" s="245"/>
      <c r="E404" s="245"/>
      <c r="F404" s="245"/>
      <c r="G404" s="245"/>
      <c r="H404" s="157"/>
      <c r="I404" s="157"/>
      <c r="J404" s="157"/>
      <c r="K404" s="157"/>
      <c r="L404" s="157"/>
      <c r="M404" s="157"/>
      <c r="N404" s="156"/>
      <c r="O404" s="156"/>
      <c r="P404" s="156"/>
      <c r="Q404" s="156"/>
      <c r="R404" s="157"/>
      <c r="S404" s="157"/>
      <c r="T404" s="157"/>
      <c r="U404" s="157"/>
      <c r="V404" s="157"/>
      <c r="W404" s="157"/>
      <c r="X404" s="157"/>
      <c r="Y404" s="157"/>
      <c r="Z404" s="147"/>
      <c r="AA404" s="147"/>
      <c r="AB404" s="147"/>
      <c r="AC404" s="147"/>
      <c r="AD404" s="147"/>
      <c r="AE404" s="147"/>
      <c r="AF404" s="147"/>
      <c r="AG404" s="147" t="s">
        <v>108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x14ac:dyDescent="0.2">
      <c r="A405" s="3"/>
      <c r="B405" s="4"/>
      <c r="C405" s="184"/>
      <c r="D405" s="6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AE405">
        <v>12</v>
      </c>
      <c r="AF405">
        <v>21</v>
      </c>
      <c r="AG405" t="s">
        <v>83</v>
      </c>
    </row>
    <row r="406" spans="1:60" x14ac:dyDescent="0.2">
      <c r="A406" s="150"/>
      <c r="B406" s="151" t="s">
        <v>29</v>
      </c>
      <c r="C406" s="185"/>
      <c r="D406" s="152"/>
      <c r="E406" s="153"/>
      <c r="F406" s="153"/>
      <c r="G406" s="165">
        <f>G8+G189+G248</f>
        <v>0</v>
      </c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AE406">
        <f>SUMIF(L7:L404,AE405,G7:G404)</f>
        <v>0</v>
      </c>
      <c r="AF406">
        <f>SUMIF(L7:L404,AF405,G7:G404)</f>
        <v>0</v>
      </c>
      <c r="AG406" t="s">
        <v>411</v>
      </c>
    </row>
    <row r="407" spans="1:60" x14ac:dyDescent="0.2">
      <c r="C407" s="186"/>
      <c r="D407" s="10"/>
      <c r="AG407" t="s">
        <v>412</v>
      </c>
    </row>
    <row r="408" spans="1:60" x14ac:dyDescent="0.2">
      <c r="D408" s="10"/>
    </row>
    <row r="409" spans="1:60" x14ac:dyDescent="0.2">
      <c r="D409" s="10"/>
    </row>
    <row r="410" spans="1:60" x14ac:dyDescent="0.2">
      <c r="D410" s="10"/>
    </row>
    <row r="411" spans="1:60" x14ac:dyDescent="0.2">
      <c r="D411" s="10"/>
    </row>
    <row r="412" spans="1:60" x14ac:dyDescent="0.2">
      <c r="D412" s="10"/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WFjx5Y0wq5+uF8G9qHm9jCcrqx2SBsxNaA11J61Q+ZeOMbwPpQB4e6hJ0Wvjq/BonfD/lQ+6u1l9kUjdCEBGQ==" saltValue="UV1g5QkHHdLRZpReYrhjNA==" spinCount="100000" sheet="1" formatRows="0"/>
  <mergeCells count="343">
    <mergeCell ref="A1:G1"/>
    <mergeCell ref="C2:G2"/>
    <mergeCell ref="C3:G3"/>
    <mergeCell ref="C4:G4"/>
    <mergeCell ref="C10:G10"/>
    <mergeCell ref="C11:G11"/>
    <mergeCell ref="C18:G18"/>
    <mergeCell ref="C20:G20"/>
    <mergeCell ref="C21:G21"/>
    <mergeCell ref="C22:G22"/>
    <mergeCell ref="C24:G24"/>
    <mergeCell ref="C25:G25"/>
    <mergeCell ref="C12:G12"/>
    <mergeCell ref="C13:G13"/>
    <mergeCell ref="C14:G14"/>
    <mergeCell ref="C15:G15"/>
    <mergeCell ref="C16:G16"/>
    <mergeCell ref="C17:G17"/>
    <mergeCell ref="C33:G33"/>
    <mergeCell ref="C34:G34"/>
    <mergeCell ref="C35:G35"/>
    <mergeCell ref="C36:G36"/>
    <mergeCell ref="C38:G38"/>
    <mergeCell ref="C39:G39"/>
    <mergeCell ref="C26:G26"/>
    <mergeCell ref="C27:G27"/>
    <mergeCell ref="C28:G28"/>
    <mergeCell ref="C29:G29"/>
    <mergeCell ref="C30:G30"/>
    <mergeCell ref="C32:G32"/>
    <mergeCell ref="C47:G47"/>
    <mergeCell ref="C48:G48"/>
    <mergeCell ref="C49:G49"/>
    <mergeCell ref="C50:G50"/>
    <mergeCell ref="C51:G51"/>
    <mergeCell ref="C52:G52"/>
    <mergeCell ref="C40:G40"/>
    <mergeCell ref="C41:G41"/>
    <mergeCell ref="C42:G42"/>
    <mergeCell ref="C43:G43"/>
    <mergeCell ref="C44:G44"/>
    <mergeCell ref="C45:G45"/>
    <mergeCell ref="C60:G60"/>
    <mergeCell ref="C61:G61"/>
    <mergeCell ref="C62:G62"/>
    <mergeCell ref="C63:G63"/>
    <mergeCell ref="C64:G64"/>
    <mergeCell ref="C65:G65"/>
    <mergeCell ref="C53:G53"/>
    <mergeCell ref="C54:G54"/>
    <mergeCell ref="C55:G55"/>
    <mergeCell ref="C56:G56"/>
    <mergeCell ref="C57:G57"/>
    <mergeCell ref="C59:G59"/>
    <mergeCell ref="C73:G73"/>
    <mergeCell ref="C74:G74"/>
    <mergeCell ref="C75:G75"/>
    <mergeCell ref="C76:G76"/>
    <mergeCell ref="C77:G77"/>
    <mergeCell ref="C79:G79"/>
    <mergeCell ref="C66:G66"/>
    <mergeCell ref="C67:G67"/>
    <mergeCell ref="C68:G68"/>
    <mergeCell ref="C70:G70"/>
    <mergeCell ref="C71:G71"/>
    <mergeCell ref="C72:G72"/>
    <mergeCell ref="C86:G86"/>
    <mergeCell ref="C87:G87"/>
    <mergeCell ref="C88:G88"/>
    <mergeCell ref="C89:G89"/>
    <mergeCell ref="C91:G91"/>
    <mergeCell ref="C92:G92"/>
    <mergeCell ref="C80:G80"/>
    <mergeCell ref="C81:G81"/>
    <mergeCell ref="C82:G82"/>
    <mergeCell ref="C83:G83"/>
    <mergeCell ref="C84:G84"/>
    <mergeCell ref="C85:G85"/>
    <mergeCell ref="C100:G100"/>
    <mergeCell ref="C101:G101"/>
    <mergeCell ref="C102:G102"/>
    <mergeCell ref="C103:G103"/>
    <mergeCell ref="C104:G104"/>
    <mergeCell ref="C106:G106"/>
    <mergeCell ref="C93:G93"/>
    <mergeCell ref="C94:G94"/>
    <mergeCell ref="C95:G95"/>
    <mergeCell ref="C96:G96"/>
    <mergeCell ref="C97:G97"/>
    <mergeCell ref="C98:G98"/>
    <mergeCell ref="C114:G114"/>
    <mergeCell ref="C115:G115"/>
    <mergeCell ref="C116:G116"/>
    <mergeCell ref="C117:G117"/>
    <mergeCell ref="C118:G118"/>
    <mergeCell ref="C119:G119"/>
    <mergeCell ref="C107:G107"/>
    <mergeCell ref="C108:G108"/>
    <mergeCell ref="C109:G109"/>
    <mergeCell ref="C110:G110"/>
    <mergeCell ref="C111:G111"/>
    <mergeCell ref="C112:G112"/>
    <mergeCell ref="C128:G128"/>
    <mergeCell ref="C129:G129"/>
    <mergeCell ref="C130:G130"/>
    <mergeCell ref="C131:G131"/>
    <mergeCell ref="C132:G132"/>
    <mergeCell ref="C134:G134"/>
    <mergeCell ref="C121:G121"/>
    <mergeCell ref="C122:G122"/>
    <mergeCell ref="C123:G123"/>
    <mergeCell ref="C125:G125"/>
    <mergeCell ref="C126:G126"/>
    <mergeCell ref="C127:G127"/>
    <mergeCell ref="C142:G142"/>
    <mergeCell ref="C144:G144"/>
    <mergeCell ref="C145:G145"/>
    <mergeCell ref="C146:G146"/>
    <mergeCell ref="C147:G147"/>
    <mergeCell ref="C148:G148"/>
    <mergeCell ref="C135:G135"/>
    <mergeCell ref="C136:G136"/>
    <mergeCell ref="C138:G138"/>
    <mergeCell ref="C139:G139"/>
    <mergeCell ref="C140:G140"/>
    <mergeCell ref="C141:G141"/>
    <mergeCell ref="C156:G156"/>
    <mergeCell ref="C157:G157"/>
    <mergeCell ref="C158:G158"/>
    <mergeCell ref="C159:G159"/>
    <mergeCell ref="C160:G160"/>
    <mergeCell ref="C162:G162"/>
    <mergeCell ref="C150:G150"/>
    <mergeCell ref="C151:G151"/>
    <mergeCell ref="C152:G152"/>
    <mergeCell ref="C153:G153"/>
    <mergeCell ref="C154:G154"/>
    <mergeCell ref="C155:G155"/>
    <mergeCell ref="C169:G169"/>
    <mergeCell ref="C171:G171"/>
    <mergeCell ref="C172:G172"/>
    <mergeCell ref="C173:G173"/>
    <mergeCell ref="C174:G174"/>
    <mergeCell ref="C175:G175"/>
    <mergeCell ref="C163:G163"/>
    <mergeCell ref="C164:G164"/>
    <mergeCell ref="C165:G165"/>
    <mergeCell ref="C166:G166"/>
    <mergeCell ref="C167:G167"/>
    <mergeCell ref="C168:G168"/>
    <mergeCell ref="C183:G183"/>
    <mergeCell ref="C184:G184"/>
    <mergeCell ref="C185:G185"/>
    <mergeCell ref="C186:G186"/>
    <mergeCell ref="C187:G187"/>
    <mergeCell ref="C188:G188"/>
    <mergeCell ref="C176:G176"/>
    <mergeCell ref="C177:G177"/>
    <mergeCell ref="C178:G178"/>
    <mergeCell ref="C180:G180"/>
    <mergeCell ref="C181:G181"/>
    <mergeCell ref="C182:G182"/>
    <mergeCell ref="C197:G197"/>
    <mergeCell ref="C198:G198"/>
    <mergeCell ref="C199:G199"/>
    <mergeCell ref="C200:G200"/>
    <mergeCell ref="C201:G201"/>
    <mergeCell ref="C202:G202"/>
    <mergeCell ref="C191:G191"/>
    <mergeCell ref="C192:G192"/>
    <mergeCell ref="C193:G193"/>
    <mergeCell ref="C194:G194"/>
    <mergeCell ref="C195:G195"/>
    <mergeCell ref="C196:G196"/>
    <mergeCell ref="C209:G209"/>
    <mergeCell ref="C210:G210"/>
    <mergeCell ref="C212:G212"/>
    <mergeCell ref="C213:G213"/>
    <mergeCell ref="C214:G214"/>
    <mergeCell ref="C215:G215"/>
    <mergeCell ref="C203:G203"/>
    <mergeCell ref="C204:G204"/>
    <mergeCell ref="C205:G205"/>
    <mergeCell ref="C206:G206"/>
    <mergeCell ref="C207:G207"/>
    <mergeCell ref="C208:G208"/>
    <mergeCell ref="C222:G222"/>
    <mergeCell ref="C223:G223"/>
    <mergeCell ref="C224:G224"/>
    <mergeCell ref="C225:G225"/>
    <mergeCell ref="C226:G226"/>
    <mergeCell ref="C227:G227"/>
    <mergeCell ref="C216:G216"/>
    <mergeCell ref="C217:G217"/>
    <mergeCell ref="C218:G218"/>
    <mergeCell ref="C219:G219"/>
    <mergeCell ref="C220:G220"/>
    <mergeCell ref="C221:G221"/>
    <mergeCell ref="C235:G235"/>
    <mergeCell ref="C236:G236"/>
    <mergeCell ref="C237:G237"/>
    <mergeCell ref="C238:G238"/>
    <mergeCell ref="C239:G239"/>
    <mergeCell ref="C240:G240"/>
    <mergeCell ref="C228:G228"/>
    <mergeCell ref="C229:G229"/>
    <mergeCell ref="C231:G231"/>
    <mergeCell ref="C232:G232"/>
    <mergeCell ref="C233:G233"/>
    <mergeCell ref="C234:G234"/>
    <mergeCell ref="C247:G247"/>
    <mergeCell ref="C250:G250"/>
    <mergeCell ref="C251:G251"/>
    <mergeCell ref="C252:G252"/>
    <mergeCell ref="C253:G253"/>
    <mergeCell ref="C254:G254"/>
    <mergeCell ref="C241:G241"/>
    <mergeCell ref="C242:G242"/>
    <mergeCell ref="C243:G243"/>
    <mergeCell ref="C244:G244"/>
    <mergeCell ref="C245:G245"/>
    <mergeCell ref="C246:G246"/>
    <mergeCell ref="C263:G263"/>
    <mergeCell ref="C264:G264"/>
    <mergeCell ref="C265:G265"/>
    <mergeCell ref="C266:G266"/>
    <mergeCell ref="C268:G268"/>
    <mergeCell ref="C269:G269"/>
    <mergeCell ref="C256:G256"/>
    <mergeCell ref="C257:G257"/>
    <mergeCell ref="C258:G258"/>
    <mergeCell ref="C260:G260"/>
    <mergeCell ref="C261:G261"/>
    <mergeCell ref="C262:G262"/>
    <mergeCell ref="C278:G278"/>
    <mergeCell ref="C279:G279"/>
    <mergeCell ref="C280:G280"/>
    <mergeCell ref="C281:G281"/>
    <mergeCell ref="C282:G282"/>
    <mergeCell ref="C283:G283"/>
    <mergeCell ref="C270:G270"/>
    <mergeCell ref="C271:G271"/>
    <mergeCell ref="C273:G273"/>
    <mergeCell ref="C274:G274"/>
    <mergeCell ref="C275:G275"/>
    <mergeCell ref="C276:G276"/>
    <mergeCell ref="C292:G292"/>
    <mergeCell ref="C293:G293"/>
    <mergeCell ref="C294:G294"/>
    <mergeCell ref="C295:G295"/>
    <mergeCell ref="C296:G296"/>
    <mergeCell ref="C297:G297"/>
    <mergeCell ref="C285:G285"/>
    <mergeCell ref="C286:G286"/>
    <mergeCell ref="C287:G287"/>
    <mergeCell ref="C288:G288"/>
    <mergeCell ref="C289:G289"/>
    <mergeCell ref="C291:G291"/>
    <mergeCell ref="C305:G305"/>
    <mergeCell ref="C306:G306"/>
    <mergeCell ref="C307:G307"/>
    <mergeCell ref="C309:G309"/>
    <mergeCell ref="C310:G310"/>
    <mergeCell ref="C311:G311"/>
    <mergeCell ref="C298:G298"/>
    <mergeCell ref="C300:G300"/>
    <mergeCell ref="C301:G301"/>
    <mergeCell ref="C302:G302"/>
    <mergeCell ref="C303:G303"/>
    <mergeCell ref="C304:G304"/>
    <mergeCell ref="C319:G319"/>
    <mergeCell ref="C320:G320"/>
    <mergeCell ref="C322:G322"/>
    <mergeCell ref="C323:G323"/>
    <mergeCell ref="C324:G324"/>
    <mergeCell ref="C326:G326"/>
    <mergeCell ref="C312:G312"/>
    <mergeCell ref="C313:G313"/>
    <mergeCell ref="C314:G314"/>
    <mergeCell ref="C315:G315"/>
    <mergeCell ref="C316:G316"/>
    <mergeCell ref="C318:G318"/>
    <mergeCell ref="C335:G335"/>
    <mergeCell ref="C336:G336"/>
    <mergeCell ref="C338:G338"/>
    <mergeCell ref="C339:G339"/>
    <mergeCell ref="C340:G340"/>
    <mergeCell ref="C342:G342"/>
    <mergeCell ref="C327:G327"/>
    <mergeCell ref="C328:G328"/>
    <mergeCell ref="C330:G330"/>
    <mergeCell ref="C331:G331"/>
    <mergeCell ref="C332:G332"/>
    <mergeCell ref="C334:G334"/>
    <mergeCell ref="C354:G354"/>
    <mergeCell ref="C355:G355"/>
    <mergeCell ref="C356:G356"/>
    <mergeCell ref="C357:G357"/>
    <mergeCell ref="C358:G358"/>
    <mergeCell ref="C359:G359"/>
    <mergeCell ref="C343:G343"/>
    <mergeCell ref="C344:G344"/>
    <mergeCell ref="C345:G345"/>
    <mergeCell ref="C347:G347"/>
    <mergeCell ref="C348:G348"/>
    <mergeCell ref="C349:G349"/>
    <mergeCell ref="C367:G367"/>
    <mergeCell ref="C370:G370"/>
    <mergeCell ref="C371:G371"/>
    <mergeCell ref="C372:G372"/>
    <mergeCell ref="C373:G373"/>
    <mergeCell ref="C374:G374"/>
    <mergeCell ref="C361:G361"/>
    <mergeCell ref="C362:G362"/>
    <mergeCell ref="C363:G363"/>
    <mergeCell ref="C364:G364"/>
    <mergeCell ref="C365:G365"/>
    <mergeCell ref="C366:G366"/>
    <mergeCell ref="C383:G383"/>
    <mergeCell ref="C384:G384"/>
    <mergeCell ref="C386:G386"/>
    <mergeCell ref="C387:G387"/>
    <mergeCell ref="C388:G388"/>
    <mergeCell ref="C389:G389"/>
    <mergeCell ref="C376:G376"/>
    <mergeCell ref="C377:G377"/>
    <mergeCell ref="C378:G378"/>
    <mergeCell ref="C379:G379"/>
    <mergeCell ref="C381:G381"/>
    <mergeCell ref="C382:G382"/>
    <mergeCell ref="C404:G404"/>
    <mergeCell ref="C398:G398"/>
    <mergeCell ref="C399:G399"/>
    <mergeCell ref="C400:G400"/>
    <mergeCell ref="C401:G401"/>
    <mergeCell ref="C402:G402"/>
    <mergeCell ref="C403:G403"/>
    <mergeCell ref="C390:G390"/>
    <mergeCell ref="C392:G392"/>
    <mergeCell ref="C393:G393"/>
    <mergeCell ref="C394:G394"/>
    <mergeCell ref="C395:G395"/>
    <mergeCell ref="C396:G39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SOD2 D2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'SOD2 D2 Pol'!Print_Area</vt:lpstr>
      <vt:lpstr>Stavba!Print_Area</vt:lpstr>
      <vt:lpstr>'SOD2 D2 Pol'!Print_Titles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Dvořáčková</dc:creator>
  <cp:lastModifiedBy>Tom G</cp:lastModifiedBy>
  <cp:lastPrinted>2019-03-19T12:27:02Z</cp:lastPrinted>
  <dcterms:created xsi:type="dcterms:W3CDTF">2009-04-08T07:15:50Z</dcterms:created>
  <dcterms:modified xsi:type="dcterms:W3CDTF">2025-03-07T10:53:27Z</dcterms:modified>
</cp:coreProperties>
</file>