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.1 - SO 01.1 Architekto..." sheetId="2" r:id="rId2"/>
    <sheet name="01.1.1 - SO 01.1.1 Fasády" sheetId="3" r:id="rId3"/>
    <sheet name="01.1.2 - SO 01.1.2 Vnitřn..." sheetId="4" r:id="rId4"/>
    <sheet name="1.4.1a - VNITŘNÍ KANALIZACE" sheetId="5" r:id="rId5"/>
    <sheet name="1.4.1b - VNITŘNÍ VODOVOD" sheetId="6" r:id="rId6"/>
    <sheet name="1.4.1c -  ZAŘIZOVACÍ PŘED..." sheetId="7" r:id="rId7"/>
    <sheet name="1.4.1d - DEMONTÁŽE" sheetId="8" r:id="rId8"/>
    <sheet name="1.4.2 - Vytápění" sheetId="9" r:id="rId9"/>
    <sheet name="1.4.3 - VZT" sheetId="10" r:id="rId10"/>
    <sheet name="1.4.4 - MaR" sheetId="11" r:id="rId11"/>
    <sheet name="1.4.5 - Elektroinstalace ..." sheetId="12" r:id="rId12"/>
    <sheet name="1.4.6 - Elektroinstalace ..." sheetId="13" r:id="rId13"/>
    <sheet name="1.4.7 - Gastroprovoz" sheetId="14" r:id="rId14"/>
    <sheet name="101 - VON" sheetId="15" r:id="rId15"/>
    <sheet name="Pokyny pro vyplnění" sheetId="16" r:id="rId16"/>
  </sheets>
  <definedNames>
    <definedName name="_xlnm.Print_Area" localSheetId="0">'Rekapitulace stavby'!$D$4:$AO$33,'Rekapitulace stavby'!$C$39:$AQ$66</definedName>
    <definedName name="_xlnm.Print_Titles" localSheetId="0">'Rekapitulace stavby'!$49:$49</definedName>
    <definedName name="_xlnm._FilterDatabase" localSheetId="1" hidden="1">'01.1 - SO 01.1 Architekto...'!$C$101:$K$1511</definedName>
    <definedName name="_xlnm.Print_Area" localSheetId="1">'01.1 - SO 01.1 Architekto...'!$C$4:$J$36,'01.1 - SO 01.1 Architekto...'!$C$42:$J$83,'01.1 - SO 01.1 Architekto...'!$C$89:$K$1511</definedName>
    <definedName name="_xlnm.Print_Titles" localSheetId="1">'01.1 - SO 01.1 Architekto...'!$101:$101</definedName>
    <definedName name="_xlnm._FilterDatabase" localSheetId="2" hidden="1">'01.1.1 - SO 01.1.1 Fasády'!$C$90:$K$476</definedName>
    <definedName name="_xlnm.Print_Area" localSheetId="2">'01.1.1 - SO 01.1.1 Fasády'!$C$4:$J$36,'01.1.1 - SO 01.1.1 Fasády'!$C$42:$J$72,'01.1.1 - SO 01.1.1 Fasády'!$C$78:$K$476</definedName>
    <definedName name="_xlnm.Print_Titles" localSheetId="2">'01.1.1 - SO 01.1.1 Fasády'!$90:$90</definedName>
    <definedName name="_xlnm._FilterDatabase" localSheetId="3" hidden="1">'01.1.2 - SO 01.1.2 Vnitřn...'!$C$79:$K$368</definedName>
    <definedName name="_xlnm.Print_Area" localSheetId="3">'01.1.2 - SO 01.1.2 Vnitřn...'!$C$4:$J$36,'01.1.2 - SO 01.1.2 Vnitřn...'!$C$42:$J$61,'01.1.2 - SO 01.1.2 Vnitřn...'!$C$67:$K$368</definedName>
    <definedName name="_xlnm.Print_Titles" localSheetId="3">'01.1.2 - SO 01.1.2 Vnitřn...'!$79:$79</definedName>
    <definedName name="_xlnm._FilterDatabase" localSheetId="4" hidden="1">'1.4.1a - VNITŘNÍ KANALIZACE'!$C$77:$K$124</definedName>
    <definedName name="_xlnm.Print_Area" localSheetId="4">'1.4.1a - VNITŘNÍ KANALIZACE'!$C$4:$J$36,'1.4.1a - VNITŘNÍ KANALIZACE'!$C$42:$J$59,'1.4.1a - VNITŘNÍ KANALIZACE'!$C$65:$K$124</definedName>
    <definedName name="_xlnm.Print_Titles" localSheetId="4">'1.4.1a - VNITŘNÍ KANALIZACE'!$77:$77</definedName>
    <definedName name="_xlnm._FilterDatabase" localSheetId="5" hidden="1">'1.4.1b - VNITŘNÍ VODOVOD'!$C$77:$K$131</definedName>
    <definedName name="_xlnm.Print_Area" localSheetId="5">'1.4.1b - VNITŘNÍ VODOVOD'!$C$4:$J$36,'1.4.1b - VNITŘNÍ VODOVOD'!$C$42:$J$59,'1.4.1b - VNITŘNÍ VODOVOD'!$C$65:$K$131</definedName>
    <definedName name="_xlnm.Print_Titles" localSheetId="5">'1.4.1b - VNITŘNÍ VODOVOD'!$77:$77</definedName>
    <definedName name="_xlnm._FilterDatabase" localSheetId="6" hidden="1">'1.4.1c -  ZAŘIZOVACÍ PŘED...'!$C$77:$K$109</definedName>
    <definedName name="_xlnm.Print_Area" localSheetId="6">'1.4.1c -  ZAŘIZOVACÍ PŘED...'!$C$4:$J$36,'1.4.1c -  ZAŘIZOVACÍ PŘED...'!$C$42:$J$59,'1.4.1c -  ZAŘIZOVACÍ PŘED...'!$C$65:$K$109</definedName>
    <definedName name="_xlnm.Print_Titles" localSheetId="6">'1.4.1c -  ZAŘIZOVACÍ PŘED...'!$77:$77</definedName>
    <definedName name="_xlnm._FilterDatabase" localSheetId="7" hidden="1">'1.4.1d - DEMONTÁŽE'!$C$76:$K$91</definedName>
    <definedName name="_xlnm.Print_Area" localSheetId="7">'1.4.1d - DEMONTÁŽE'!$C$4:$J$36,'1.4.1d - DEMONTÁŽE'!$C$42:$J$58,'1.4.1d - DEMONTÁŽE'!$C$64:$K$91</definedName>
    <definedName name="_xlnm.Print_Titles" localSheetId="7">'1.4.1d - DEMONTÁŽE'!$76:$76</definedName>
    <definedName name="_xlnm._FilterDatabase" localSheetId="8" hidden="1">'1.4.2 - Vytápění'!$C$87:$K$259</definedName>
    <definedName name="_xlnm.Print_Area" localSheetId="8">'1.4.2 - Vytápění'!$C$4:$J$36,'1.4.2 - Vytápění'!$C$42:$J$69,'1.4.2 - Vytápění'!$C$75:$K$259</definedName>
    <definedName name="_xlnm.Print_Titles" localSheetId="8">'1.4.2 - Vytápění'!$87:$87</definedName>
    <definedName name="_xlnm._FilterDatabase" localSheetId="9" hidden="1">'1.4.3 - VZT'!$C$90:$K$436</definedName>
    <definedName name="_xlnm.Print_Area" localSheetId="9">'1.4.3 - VZT'!$C$4:$J$36,'1.4.3 - VZT'!$C$42:$J$72,'1.4.3 - VZT'!$C$78:$K$436</definedName>
    <definedName name="_xlnm.Print_Titles" localSheetId="9">'1.4.3 - VZT'!$90:$90</definedName>
    <definedName name="_xlnm._FilterDatabase" localSheetId="10" hidden="1">'1.4.4 - MaR'!$C$80:$K$222</definedName>
    <definedName name="_xlnm.Print_Area" localSheetId="10">'1.4.4 - MaR'!$C$4:$J$36,'1.4.4 - MaR'!$C$42:$J$62,'1.4.4 - MaR'!$C$68:$K$222</definedName>
    <definedName name="_xlnm.Print_Titles" localSheetId="10">'1.4.4 - MaR'!$80:$80</definedName>
    <definedName name="_xlnm._FilterDatabase" localSheetId="11" hidden="1">'1.4.5 - Elektroinstalace ...'!$C$85:$K$300</definedName>
    <definedName name="_xlnm.Print_Area" localSheetId="11">'1.4.5 - Elektroinstalace ...'!$C$4:$J$36,'1.4.5 - Elektroinstalace ...'!$C$42:$J$67,'1.4.5 - Elektroinstalace ...'!$C$73:$K$300</definedName>
    <definedName name="_xlnm.Print_Titles" localSheetId="11">'1.4.5 - Elektroinstalace ...'!$85:$85</definedName>
    <definedName name="_xlnm._FilterDatabase" localSheetId="12" hidden="1">'1.4.6 - Elektroinstalace ...'!$C$83:$K$173</definedName>
    <definedName name="_xlnm.Print_Area" localSheetId="12">'1.4.6 - Elektroinstalace ...'!$C$4:$J$36,'1.4.6 - Elektroinstalace ...'!$C$42:$J$65,'1.4.6 - Elektroinstalace ...'!$C$71:$K$173</definedName>
    <definedName name="_xlnm.Print_Titles" localSheetId="12">'1.4.6 - Elektroinstalace ...'!$83:$83</definedName>
    <definedName name="_xlnm._FilterDatabase" localSheetId="13" hidden="1">'1.4.7 - Gastroprovoz'!$C$85:$K$167</definedName>
    <definedName name="_xlnm.Print_Area" localSheetId="13">'1.4.7 - Gastroprovoz'!$C$4:$J$36,'1.4.7 - Gastroprovoz'!$C$42:$J$67,'1.4.7 - Gastroprovoz'!$C$73:$K$167</definedName>
    <definedName name="_xlnm.Print_Titles" localSheetId="13">'1.4.7 - Gastroprovoz'!$85:$85</definedName>
    <definedName name="_xlnm._FilterDatabase" localSheetId="14" hidden="1">'101 - VON'!$C$81:$K$99</definedName>
    <definedName name="_xlnm.Print_Area" localSheetId="14">'101 - VON'!$C$4:$J$36,'101 - VON'!$C$42:$J$63,'101 - VON'!$C$69:$K$99</definedName>
    <definedName name="_xlnm.Print_Titles" localSheetId="14">'101 - VON'!$81:$81</definedName>
    <definedName name="_xlnm.Print_Area" localSheetId="1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5"/>
  <c r="AX65"/>
  <c i="15" r="BI99"/>
  <c r="BH99"/>
  <c r="BG99"/>
  <c r="BF99"/>
  <c r="T99"/>
  <c r="T98"/>
  <c r="R99"/>
  <c r="R98"/>
  <c r="P99"/>
  <c r="P98"/>
  <c r="BK99"/>
  <c r="BK98"/>
  <c r="J98"/>
  <c r="J99"/>
  <c r="BE99"/>
  <c r="J62"/>
  <c r="BI97"/>
  <c r="BH97"/>
  <c r="BG97"/>
  <c r="BF97"/>
  <c r="T97"/>
  <c r="T96"/>
  <c r="R97"/>
  <c r="R96"/>
  <c r="P97"/>
  <c r="P96"/>
  <c r="BK97"/>
  <c r="BK96"/>
  <c r="J96"/>
  <c r="J97"/>
  <c r="BE97"/>
  <c r="J61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T92"/>
  <c r="R93"/>
  <c r="R92"/>
  <c r="P93"/>
  <c r="P92"/>
  <c r="BK93"/>
  <c r="BK92"/>
  <c r="J92"/>
  <c r="J93"/>
  <c r="BE93"/>
  <c r="J60"/>
  <c r="BI91"/>
  <c r="BH91"/>
  <c r="BG91"/>
  <c r="BF91"/>
  <c r="T91"/>
  <c r="T90"/>
  <c r="R91"/>
  <c r="R90"/>
  <c r="P91"/>
  <c r="P90"/>
  <c r="BK91"/>
  <c r="BK90"/>
  <c r="J90"/>
  <c r="J91"/>
  <c r="BE91"/>
  <c r="J59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5"/>
  <c i="15" r="BH85"/>
  <c r="F33"/>
  <c i="1" r="BC65"/>
  <c i="15" r="BG85"/>
  <c r="F32"/>
  <c i="1" r="BB65"/>
  <c i="15" r="BF85"/>
  <c r="J31"/>
  <c i="1" r="AW65"/>
  <c i="15" r="F31"/>
  <c i="1" r="BA65"/>
  <c i="15" r="T85"/>
  <c r="T84"/>
  <c r="T83"/>
  <c r="T82"/>
  <c r="R85"/>
  <c r="R84"/>
  <c r="R83"/>
  <c r="R82"/>
  <c r="P85"/>
  <c r="P84"/>
  <c r="P83"/>
  <c r="P82"/>
  <c i="1" r="AU65"/>
  <c i="15" r="BK85"/>
  <c r="BK84"/>
  <c r="J84"/>
  <c r="BK83"/>
  <c r="J83"/>
  <c r="BK82"/>
  <c r="J82"/>
  <c r="J56"/>
  <c r="J27"/>
  <c i="1" r="AG65"/>
  <c i="15" r="J85"/>
  <c r="BE85"/>
  <c r="J30"/>
  <c i="1" r="AV65"/>
  <c i="15" r="F30"/>
  <c i="1" r="AZ65"/>
  <c i="15" r="J58"/>
  <c r="J57"/>
  <c r="F76"/>
  <c r="E74"/>
  <c r="F49"/>
  <c r="E47"/>
  <c r="J36"/>
  <c r="J21"/>
  <c r="E21"/>
  <c r="J78"/>
  <c r="J51"/>
  <c r="J20"/>
  <c r="J18"/>
  <c r="E18"/>
  <c r="F79"/>
  <c r="F52"/>
  <c r="J17"/>
  <c r="J15"/>
  <c r="E15"/>
  <c r="F78"/>
  <c r="F51"/>
  <c r="J14"/>
  <c r="J12"/>
  <c r="J76"/>
  <c r="J49"/>
  <c r="E7"/>
  <c r="E72"/>
  <c r="E45"/>
  <c i="1" r="AY64"/>
  <c r="AX64"/>
  <c i="14"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6"/>
  <c r="BI164"/>
  <c r="BH164"/>
  <c r="BG164"/>
  <c r="BF164"/>
  <c r="T164"/>
  <c r="R164"/>
  <c r="P164"/>
  <c r="BK164"/>
  <c r="J164"/>
  <c r="BE164"/>
  <c r="BI163"/>
  <c r="BH163"/>
  <c r="BG163"/>
  <c r="BF163"/>
  <c r="T163"/>
  <c r="T162"/>
  <c r="R163"/>
  <c r="R162"/>
  <c r="P163"/>
  <c r="P162"/>
  <c r="BK163"/>
  <c r="BK162"/>
  <c r="J162"/>
  <c r="J163"/>
  <c r="BE163"/>
  <c r="J65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6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3"/>
  <c r="BI133"/>
  <c r="BH133"/>
  <c r="BG133"/>
  <c r="BF133"/>
  <c r="T133"/>
  <c r="T132"/>
  <c r="R133"/>
  <c r="R132"/>
  <c r="P133"/>
  <c r="P132"/>
  <c r="BK133"/>
  <c r="BK132"/>
  <c r="J132"/>
  <c r="J133"/>
  <c r="BE133"/>
  <c r="J6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T123"/>
  <c r="R124"/>
  <c r="R123"/>
  <c r="P124"/>
  <c r="P123"/>
  <c r="BK124"/>
  <c r="BK123"/>
  <c r="J123"/>
  <c r="J124"/>
  <c r="BE124"/>
  <c r="J61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R115"/>
  <c r="P116"/>
  <c r="P115"/>
  <c r="BK116"/>
  <c r="BK115"/>
  <c r="J115"/>
  <c r="J116"/>
  <c r="BE116"/>
  <c r="J60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59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4"/>
  <c i="1" r="BD64"/>
  <c i="14" r="BH89"/>
  <c r="F33"/>
  <c i="1" r="BC64"/>
  <c i="14" r="BG89"/>
  <c r="F32"/>
  <c i="1" r="BB64"/>
  <c i="14" r="BF89"/>
  <c r="J31"/>
  <c i="1" r="AW64"/>
  <c i="14" r="F31"/>
  <c i="1" r="BA64"/>
  <c i="14" r="T89"/>
  <c r="T88"/>
  <c r="T87"/>
  <c r="T86"/>
  <c r="R89"/>
  <c r="R88"/>
  <c r="R87"/>
  <c r="R86"/>
  <c r="P89"/>
  <c r="P88"/>
  <c r="P87"/>
  <c r="P86"/>
  <c i="1" r="AU64"/>
  <c i="14" r="BK89"/>
  <c r="BK88"/>
  <c r="J88"/>
  <c r="BK87"/>
  <c r="J87"/>
  <c r="BK86"/>
  <c r="J86"/>
  <c r="J56"/>
  <c r="J27"/>
  <c i="1" r="AG64"/>
  <c i="14" r="J89"/>
  <c r="BE89"/>
  <c r="J30"/>
  <c i="1" r="AV64"/>
  <c i="14" r="F30"/>
  <c i="1" r="AZ64"/>
  <c i="14" r="J58"/>
  <c r="J57"/>
  <c r="F80"/>
  <c r="E78"/>
  <c r="F49"/>
  <c r="E47"/>
  <c r="J36"/>
  <c r="J21"/>
  <c r="E21"/>
  <c r="J82"/>
  <c r="J51"/>
  <c r="J20"/>
  <c r="J18"/>
  <c r="E18"/>
  <c r="F83"/>
  <c r="F52"/>
  <c r="J17"/>
  <c r="J15"/>
  <c r="E15"/>
  <c r="F82"/>
  <c r="F51"/>
  <c r="J14"/>
  <c r="J12"/>
  <c r="J80"/>
  <c r="J49"/>
  <c r="E7"/>
  <c r="E76"/>
  <c r="E45"/>
  <c i="1" r="AY63"/>
  <c r="AX63"/>
  <c i="13"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T169"/>
  <c r="R170"/>
  <c r="R169"/>
  <c r="P170"/>
  <c r="P169"/>
  <c r="BK170"/>
  <c r="BK169"/>
  <c r="J169"/>
  <c r="J170"/>
  <c r="BE170"/>
  <c r="J64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T163"/>
  <c r="R164"/>
  <c r="R163"/>
  <c r="P164"/>
  <c r="P163"/>
  <c r="BK164"/>
  <c r="BK163"/>
  <c r="J163"/>
  <c r="J164"/>
  <c r="BE164"/>
  <c r="J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62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61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T129"/>
  <c r="R130"/>
  <c r="R129"/>
  <c r="P130"/>
  <c r="P129"/>
  <c r="BK130"/>
  <c r="BK129"/>
  <c r="J129"/>
  <c r="J130"/>
  <c r="BE130"/>
  <c r="J6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59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R94"/>
  <c r="R93"/>
  <c r="P94"/>
  <c r="P93"/>
  <c r="BK94"/>
  <c r="BK93"/>
  <c r="J93"/>
  <c r="J94"/>
  <c r="BE94"/>
  <c r="J58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F34"/>
  <c i="1" r="BD63"/>
  <c i="13" r="BH86"/>
  <c r="F33"/>
  <c i="1" r="BC63"/>
  <c i="13" r="BG86"/>
  <c r="F32"/>
  <c i="1" r="BB63"/>
  <c i="13" r="BF86"/>
  <c r="J31"/>
  <c i="1" r="AW63"/>
  <c i="13" r="F31"/>
  <c i="1" r="BA63"/>
  <c i="13" r="T86"/>
  <c r="T85"/>
  <c r="T84"/>
  <c r="R86"/>
  <c r="R85"/>
  <c r="R84"/>
  <c r="P86"/>
  <c r="P85"/>
  <c r="P84"/>
  <c i="1" r="AU63"/>
  <c i="13" r="BK86"/>
  <c r="BK85"/>
  <c r="J85"/>
  <c r="BK84"/>
  <c r="J84"/>
  <c r="J56"/>
  <c r="J27"/>
  <c i="1" r="AG63"/>
  <c i="13" r="J86"/>
  <c r="BE86"/>
  <c r="J30"/>
  <c i="1" r="AV63"/>
  <c i="13" r="F30"/>
  <c i="1" r="AZ63"/>
  <c i="13" r="J57"/>
  <c r="F78"/>
  <c r="E76"/>
  <c r="F49"/>
  <c r="E47"/>
  <c r="J36"/>
  <c r="J21"/>
  <c r="E21"/>
  <c r="J80"/>
  <c r="J51"/>
  <c r="J20"/>
  <c r="J18"/>
  <c r="E18"/>
  <c r="F81"/>
  <c r="F52"/>
  <c r="J17"/>
  <c r="J15"/>
  <c r="E15"/>
  <c r="F80"/>
  <c r="F51"/>
  <c r="J14"/>
  <c r="J12"/>
  <c r="J78"/>
  <c r="J49"/>
  <c r="E7"/>
  <c r="E74"/>
  <c r="E45"/>
  <c i="1" r="AY62"/>
  <c r="AX62"/>
  <c i="12"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T286"/>
  <c r="R287"/>
  <c r="R286"/>
  <c r="P287"/>
  <c r="P286"/>
  <c r="BK287"/>
  <c r="BK286"/>
  <c r="J286"/>
  <c r="J287"/>
  <c r="BE287"/>
  <c r="J6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T272"/>
  <c r="R273"/>
  <c r="R272"/>
  <c r="P273"/>
  <c r="P272"/>
  <c r="BK273"/>
  <c r="BK272"/>
  <c r="J272"/>
  <c r="J273"/>
  <c r="BE273"/>
  <c r="J65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T268"/>
  <c r="R269"/>
  <c r="R268"/>
  <c r="P269"/>
  <c r="P268"/>
  <c r="BK269"/>
  <c r="BK268"/>
  <c r="J268"/>
  <c r="J269"/>
  <c r="BE269"/>
  <c r="J64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T234"/>
  <c r="R235"/>
  <c r="R234"/>
  <c r="P235"/>
  <c r="P234"/>
  <c r="BK235"/>
  <c r="BK234"/>
  <c r="J234"/>
  <c r="J235"/>
  <c r="BE235"/>
  <c r="J63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T201"/>
  <c r="R202"/>
  <c r="R201"/>
  <c r="P202"/>
  <c r="P201"/>
  <c r="BK202"/>
  <c r="BK201"/>
  <c r="J201"/>
  <c r="J202"/>
  <c r="BE202"/>
  <c r="J62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61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0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3"/>
  <c r="BH113"/>
  <c r="BG113"/>
  <c r="BF113"/>
  <c r="T113"/>
  <c r="R113"/>
  <c r="P113"/>
  <c r="BK113"/>
  <c r="J113"/>
  <c r="BE113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1"/>
  <c r="BH91"/>
  <c r="BG91"/>
  <c r="BF91"/>
  <c r="T91"/>
  <c r="R91"/>
  <c r="P91"/>
  <c r="BK91"/>
  <c r="J91"/>
  <c r="BE91"/>
  <c r="BI90"/>
  <c r="F34"/>
  <c i="1" r="BD62"/>
  <c i="12" r="BH90"/>
  <c r="F33"/>
  <c i="1" r="BC62"/>
  <c i="12" r="BG90"/>
  <c r="F32"/>
  <c i="1" r="BB62"/>
  <c i="12" r="BF90"/>
  <c r="J31"/>
  <c i="1" r="AW62"/>
  <c i="12" r="F31"/>
  <c i="1" r="BA62"/>
  <c i="12" r="T90"/>
  <c r="T89"/>
  <c r="T88"/>
  <c r="T87"/>
  <c r="T86"/>
  <c r="R90"/>
  <c r="R89"/>
  <c r="R88"/>
  <c r="R87"/>
  <c r="R86"/>
  <c r="P90"/>
  <c r="P89"/>
  <c r="P88"/>
  <c r="P87"/>
  <c r="P86"/>
  <c i="1" r="AU62"/>
  <c i="12" r="BK90"/>
  <c r="BK89"/>
  <c r="J89"/>
  <c r="BK88"/>
  <c r="J88"/>
  <c r="BK87"/>
  <c r="J87"/>
  <c r="BK86"/>
  <c r="J86"/>
  <c r="J56"/>
  <c r="J27"/>
  <c i="1" r="AG62"/>
  <c i="12" r="J90"/>
  <c r="BE90"/>
  <c r="J30"/>
  <c i="1" r="AV62"/>
  <c i="12" r="F30"/>
  <c i="1" r="AZ62"/>
  <c i="12" r="J59"/>
  <c r="J58"/>
  <c r="J57"/>
  <c r="F80"/>
  <c r="E78"/>
  <c r="F49"/>
  <c r="E47"/>
  <c r="J36"/>
  <c r="J21"/>
  <c r="E21"/>
  <c r="J82"/>
  <c r="J51"/>
  <c r="J20"/>
  <c r="J18"/>
  <c r="E18"/>
  <c r="F83"/>
  <c r="F52"/>
  <c r="J17"/>
  <c r="J15"/>
  <c r="E15"/>
  <c r="F82"/>
  <c r="F51"/>
  <c r="J14"/>
  <c r="J12"/>
  <c r="J80"/>
  <c r="J49"/>
  <c r="E7"/>
  <c r="E76"/>
  <c r="E45"/>
  <c i="1" r="AY61"/>
  <c r="AX61"/>
  <c i="11"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T215"/>
  <c r="R216"/>
  <c r="R215"/>
  <c r="P216"/>
  <c r="P215"/>
  <c r="BK216"/>
  <c r="BK215"/>
  <c r="J215"/>
  <c r="J216"/>
  <c r="BE216"/>
  <c r="J61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R193"/>
  <c r="P194"/>
  <c r="P193"/>
  <c r="BK194"/>
  <c r="BK193"/>
  <c r="J193"/>
  <c r="J194"/>
  <c r="BE194"/>
  <c r="J60"/>
  <c r="BI191"/>
  <c r="BH191"/>
  <c r="BG191"/>
  <c r="BF191"/>
  <c r="T191"/>
  <c r="R191"/>
  <c r="P191"/>
  <c r="BK191"/>
  <c r="J191"/>
  <c r="BE191"/>
  <c r="BI189"/>
  <c r="BH189"/>
  <c r="BG189"/>
  <c r="BF189"/>
  <c r="T189"/>
  <c r="T188"/>
  <c r="R189"/>
  <c r="R188"/>
  <c r="P189"/>
  <c r="P188"/>
  <c r="BK189"/>
  <c r="BK188"/>
  <c r="J188"/>
  <c r="J189"/>
  <c r="BE189"/>
  <c r="J59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T167"/>
  <c r="R168"/>
  <c r="R167"/>
  <c r="P168"/>
  <c r="P167"/>
  <c r="BK168"/>
  <c r="BK167"/>
  <c r="J167"/>
  <c r="J168"/>
  <c r="BE168"/>
  <c r="J58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60"/>
  <c r="AX60"/>
  <c i="10"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4"/>
  <c r="BH434"/>
  <c r="BG434"/>
  <c r="BF434"/>
  <c r="T434"/>
  <c r="T433"/>
  <c r="R434"/>
  <c r="R433"/>
  <c r="P434"/>
  <c r="P433"/>
  <c r="BK434"/>
  <c r="BK433"/>
  <c r="J433"/>
  <c r="J434"/>
  <c r="BE434"/>
  <c r="J71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8"/>
  <c r="BH428"/>
  <c r="BG428"/>
  <c r="BF428"/>
  <c r="T428"/>
  <c r="R428"/>
  <c r="P428"/>
  <c r="BK428"/>
  <c r="J428"/>
  <c r="BE428"/>
  <c r="BI427"/>
  <c r="BH427"/>
  <c r="BG427"/>
  <c r="BF427"/>
  <c r="T427"/>
  <c r="R427"/>
  <c r="P427"/>
  <c r="BK427"/>
  <c r="J427"/>
  <c r="BE427"/>
  <c r="BI426"/>
  <c r="BH426"/>
  <c r="BG426"/>
  <c r="BF426"/>
  <c r="T426"/>
  <c r="R426"/>
  <c r="P426"/>
  <c r="BK426"/>
  <c r="J426"/>
  <c r="BE426"/>
  <c r="BI425"/>
  <c r="BH425"/>
  <c r="BG425"/>
  <c r="BF425"/>
  <c r="T425"/>
  <c r="T424"/>
  <c r="R425"/>
  <c r="R424"/>
  <c r="P425"/>
  <c r="P424"/>
  <c r="BK425"/>
  <c r="BK424"/>
  <c r="J424"/>
  <c r="J425"/>
  <c r="BE425"/>
  <c r="J70"/>
  <c r="BI423"/>
  <c r="BH423"/>
  <c r="BG423"/>
  <c r="BF423"/>
  <c r="T423"/>
  <c r="R423"/>
  <c r="P423"/>
  <c r="BK423"/>
  <c r="J423"/>
  <c r="BE423"/>
  <c r="BI422"/>
  <c r="BH422"/>
  <c r="BG422"/>
  <c r="BF422"/>
  <c r="T422"/>
  <c r="R422"/>
  <c r="P422"/>
  <c r="BK422"/>
  <c r="J422"/>
  <c r="BE422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8"/>
  <c r="BH408"/>
  <c r="BG408"/>
  <c r="BF408"/>
  <c r="T408"/>
  <c r="T407"/>
  <c r="R408"/>
  <c r="R407"/>
  <c r="P408"/>
  <c r="P407"/>
  <c r="BK408"/>
  <c r="BK407"/>
  <c r="J407"/>
  <c r="J408"/>
  <c r="BE408"/>
  <c r="J69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8"/>
  <c r="BH398"/>
  <c r="BG398"/>
  <c r="BF398"/>
  <c r="T398"/>
  <c r="R398"/>
  <c r="P398"/>
  <c r="BK398"/>
  <c r="J398"/>
  <c r="BE39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5"/>
  <c r="BH395"/>
  <c r="BG395"/>
  <c r="BF395"/>
  <c r="T395"/>
  <c r="R395"/>
  <c r="P395"/>
  <c r="BK395"/>
  <c r="J395"/>
  <c r="BE395"/>
  <c r="BI394"/>
  <c r="BH394"/>
  <c r="BG394"/>
  <c r="BF394"/>
  <c r="T394"/>
  <c r="R394"/>
  <c r="P394"/>
  <c r="BK394"/>
  <c r="J394"/>
  <c r="BE394"/>
  <c r="BI393"/>
  <c r="BH393"/>
  <c r="BG393"/>
  <c r="BF393"/>
  <c r="T393"/>
  <c r="R393"/>
  <c r="P393"/>
  <c r="BK393"/>
  <c r="J393"/>
  <c r="BE393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90"/>
  <c r="BH390"/>
  <c r="BG390"/>
  <c r="BF390"/>
  <c r="T390"/>
  <c r="R390"/>
  <c r="P390"/>
  <c r="BK390"/>
  <c r="J390"/>
  <c r="BE390"/>
  <c r="BI389"/>
  <c r="BH389"/>
  <c r="BG389"/>
  <c r="BF389"/>
  <c r="T389"/>
  <c r="R389"/>
  <c r="P389"/>
  <c r="BK389"/>
  <c r="J389"/>
  <c r="BE389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9"/>
  <c r="BH379"/>
  <c r="BG379"/>
  <c r="BF379"/>
  <c r="T379"/>
  <c r="R379"/>
  <c r="P379"/>
  <c r="BK379"/>
  <c r="J379"/>
  <c r="BE379"/>
  <c r="BI374"/>
  <c r="BH374"/>
  <c r="BG374"/>
  <c r="BF374"/>
  <c r="T374"/>
  <c r="R374"/>
  <c r="P374"/>
  <c r="BK374"/>
  <c r="J374"/>
  <c r="BE374"/>
  <c r="BI369"/>
  <c r="BH369"/>
  <c r="BG369"/>
  <c r="BF369"/>
  <c r="T369"/>
  <c r="R369"/>
  <c r="P369"/>
  <c r="BK369"/>
  <c r="J369"/>
  <c r="BE369"/>
  <c r="BI364"/>
  <c r="BH364"/>
  <c r="BG364"/>
  <c r="BF364"/>
  <c r="T364"/>
  <c r="R364"/>
  <c r="P364"/>
  <c r="BK364"/>
  <c r="J364"/>
  <c r="BE364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40"/>
  <c r="BH340"/>
  <c r="BG340"/>
  <c r="BF340"/>
  <c r="T340"/>
  <c r="T339"/>
  <c r="R340"/>
  <c r="R339"/>
  <c r="P340"/>
  <c r="P339"/>
  <c r="BK340"/>
  <c r="BK339"/>
  <c r="J339"/>
  <c r="J340"/>
  <c r="BE340"/>
  <c r="J68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3"/>
  <c r="BH323"/>
  <c r="BG323"/>
  <c r="BF323"/>
  <c r="T323"/>
  <c r="T322"/>
  <c r="R323"/>
  <c r="R322"/>
  <c r="P323"/>
  <c r="P322"/>
  <c r="BK323"/>
  <c r="BK322"/>
  <c r="J322"/>
  <c r="J323"/>
  <c r="BE323"/>
  <c r="J67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6"/>
  <c r="BH306"/>
  <c r="BG306"/>
  <c r="BF306"/>
  <c r="T306"/>
  <c r="T305"/>
  <c r="R306"/>
  <c r="R305"/>
  <c r="P306"/>
  <c r="P305"/>
  <c r="BK306"/>
  <c r="BK305"/>
  <c r="J305"/>
  <c r="J306"/>
  <c r="BE306"/>
  <c r="J66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88"/>
  <c r="BH288"/>
  <c r="BG288"/>
  <c r="BF288"/>
  <c r="T288"/>
  <c r="T287"/>
  <c r="R288"/>
  <c r="R287"/>
  <c r="P288"/>
  <c r="P287"/>
  <c r="BK288"/>
  <c r="BK287"/>
  <c r="J287"/>
  <c r="J288"/>
  <c r="BE288"/>
  <c r="J65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69"/>
  <c r="BH269"/>
  <c r="BG269"/>
  <c r="BF269"/>
  <c r="T269"/>
  <c r="T268"/>
  <c r="R269"/>
  <c r="R268"/>
  <c r="P269"/>
  <c r="P268"/>
  <c r="BK269"/>
  <c r="BK268"/>
  <c r="J268"/>
  <c r="J269"/>
  <c r="BE269"/>
  <c r="J64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6"/>
  <c r="BH246"/>
  <c r="BG246"/>
  <c r="BF246"/>
  <c r="T246"/>
  <c r="T245"/>
  <c r="R246"/>
  <c r="R245"/>
  <c r="P246"/>
  <c r="P245"/>
  <c r="BK246"/>
  <c r="BK245"/>
  <c r="J245"/>
  <c r="J246"/>
  <c r="BE246"/>
  <c r="J63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6"/>
  <c r="BH226"/>
  <c r="BG226"/>
  <c r="BF226"/>
  <c r="T226"/>
  <c r="T225"/>
  <c r="R226"/>
  <c r="R225"/>
  <c r="P226"/>
  <c r="P225"/>
  <c r="BK226"/>
  <c r="BK225"/>
  <c r="J225"/>
  <c r="J226"/>
  <c r="BE226"/>
  <c r="J62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7"/>
  <c r="BH207"/>
  <c r="BG207"/>
  <c r="BF207"/>
  <c r="T207"/>
  <c r="T206"/>
  <c r="R207"/>
  <c r="R206"/>
  <c r="P207"/>
  <c r="P206"/>
  <c r="BK207"/>
  <c r="BK206"/>
  <c r="J206"/>
  <c r="J207"/>
  <c r="BE207"/>
  <c r="J61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T188"/>
  <c r="R189"/>
  <c r="R188"/>
  <c r="P189"/>
  <c r="P188"/>
  <c r="BK189"/>
  <c r="BK188"/>
  <c r="J188"/>
  <c r="J189"/>
  <c r="BE189"/>
  <c r="J60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15"/>
  <c r="BH115"/>
  <c r="BG115"/>
  <c r="BF115"/>
  <c r="T115"/>
  <c r="R115"/>
  <c r="P115"/>
  <c r="BK115"/>
  <c r="J115"/>
  <c r="BE115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95"/>
  <c r="F34"/>
  <c i="1" r="BD60"/>
  <c i="10" r="BH95"/>
  <c r="F33"/>
  <c i="1" r="BC60"/>
  <c i="10" r="BG95"/>
  <c r="F32"/>
  <c i="1" r="BB60"/>
  <c i="10" r="BF95"/>
  <c r="J31"/>
  <c i="1" r="AW60"/>
  <c i="10" r="F31"/>
  <c i="1" r="BA60"/>
  <c i="10" r="T95"/>
  <c r="T94"/>
  <c r="T93"/>
  <c r="T92"/>
  <c r="T91"/>
  <c r="R95"/>
  <c r="R94"/>
  <c r="R93"/>
  <c r="R92"/>
  <c r="R91"/>
  <c r="P95"/>
  <c r="P94"/>
  <c r="P93"/>
  <c r="P92"/>
  <c r="P91"/>
  <c i="1" r="AU60"/>
  <c i="10" r="BK95"/>
  <c r="BK94"/>
  <c r="J94"/>
  <c r="BK93"/>
  <c r="J93"/>
  <c r="BK92"/>
  <c r="J92"/>
  <c r="BK91"/>
  <c r="J91"/>
  <c r="J56"/>
  <c r="J27"/>
  <c i="1" r="AG60"/>
  <c i="10" r="J95"/>
  <c r="BE95"/>
  <c r="J30"/>
  <c i="1" r="AV60"/>
  <c i="10" r="F30"/>
  <c i="1" r="AZ60"/>
  <c i="10" r="J59"/>
  <c r="J58"/>
  <c r="J57"/>
  <c r="F85"/>
  <c r="E83"/>
  <c r="F49"/>
  <c r="E47"/>
  <c r="J36"/>
  <c r="J21"/>
  <c r="E21"/>
  <c r="J87"/>
  <c r="J51"/>
  <c r="J20"/>
  <c r="J18"/>
  <c r="E18"/>
  <c r="F88"/>
  <c r="F52"/>
  <c r="J17"/>
  <c r="J15"/>
  <c r="E15"/>
  <c r="F87"/>
  <c r="F51"/>
  <c r="J14"/>
  <c r="J12"/>
  <c r="J85"/>
  <c r="J49"/>
  <c r="E7"/>
  <c r="E81"/>
  <c r="E45"/>
  <c i="1" r="AY59"/>
  <c r="AX59"/>
  <c i="9"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T248"/>
  <c r="R249"/>
  <c r="R248"/>
  <c r="P249"/>
  <c r="P248"/>
  <c r="BK249"/>
  <c r="BK248"/>
  <c r="J248"/>
  <c r="J249"/>
  <c r="BE249"/>
  <c r="J6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67"/>
  <c r="BI241"/>
  <c r="BH241"/>
  <c r="BG241"/>
  <c r="BF241"/>
  <c r="T241"/>
  <c r="R241"/>
  <c r="P241"/>
  <c r="BK241"/>
  <c r="J241"/>
  <c r="BE241"/>
  <c r="BI236"/>
  <c r="BH236"/>
  <c r="BG236"/>
  <c r="BF236"/>
  <c r="T236"/>
  <c r="R236"/>
  <c r="P236"/>
  <c r="BK236"/>
  <c r="J236"/>
  <c r="BE236"/>
  <c r="BI231"/>
  <c r="BH231"/>
  <c r="BG231"/>
  <c r="BF231"/>
  <c r="T231"/>
  <c r="R231"/>
  <c r="P231"/>
  <c r="BK231"/>
  <c r="J231"/>
  <c r="BE231"/>
  <c r="BI226"/>
  <c r="BH226"/>
  <c r="BG226"/>
  <c r="BF226"/>
  <c r="T226"/>
  <c r="R226"/>
  <c r="P226"/>
  <c r="BK226"/>
  <c r="J226"/>
  <c r="BE226"/>
  <c r="BI221"/>
  <c r="BH221"/>
  <c r="BG221"/>
  <c r="BF221"/>
  <c r="T221"/>
  <c r="R221"/>
  <c r="P221"/>
  <c r="BK221"/>
  <c r="J221"/>
  <c r="BE221"/>
  <c r="BI216"/>
  <c r="BH216"/>
  <c r="BG216"/>
  <c r="BF216"/>
  <c r="T216"/>
  <c r="R216"/>
  <c r="P216"/>
  <c r="BK216"/>
  <c r="J216"/>
  <c r="BE216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6"/>
  <c r="BH196"/>
  <c r="BG196"/>
  <c r="BF196"/>
  <c r="T196"/>
  <c r="T195"/>
  <c r="R196"/>
  <c r="R195"/>
  <c r="P196"/>
  <c r="P195"/>
  <c r="BK196"/>
  <c r="BK195"/>
  <c r="J195"/>
  <c r="J196"/>
  <c r="BE196"/>
  <c r="J66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T177"/>
  <c r="R178"/>
  <c r="R177"/>
  <c r="P178"/>
  <c r="P177"/>
  <c r="BK178"/>
  <c r="BK177"/>
  <c r="J177"/>
  <c r="J178"/>
  <c r="BE178"/>
  <c r="J65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64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63"/>
  <c r="BI166"/>
  <c r="BH166"/>
  <c r="BG166"/>
  <c r="BF166"/>
  <c r="T166"/>
  <c r="R166"/>
  <c r="P166"/>
  <c r="BK166"/>
  <c r="J166"/>
  <c r="BE166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T129"/>
  <c r="R130"/>
  <c r="R129"/>
  <c r="P130"/>
  <c r="P129"/>
  <c r="BK130"/>
  <c r="BK129"/>
  <c r="J129"/>
  <c r="J130"/>
  <c r="BE130"/>
  <c r="J62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61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4"/>
  <c i="1" r="BD59"/>
  <c i="9" r="BH92"/>
  <c r="F33"/>
  <c i="1" r="BC59"/>
  <c i="9" r="BG92"/>
  <c r="F32"/>
  <c i="1" r="BB59"/>
  <c i="9" r="BF92"/>
  <c r="J31"/>
  <c i="1" r="AW59"/>
  <c i="9" r="F31"/>
  <c i="1" r="BA59"/>
  <c i="9" r="T92"/>
  <c r="T91"/>
  <c r="T90"/>
  <c r="T89"/>
  <c r="T88"/>
  <c r="R92"/>
  <c r="R91"/>
  <c r="R90"/>
  <c r="R89"/>
  <c r="R88"/>
  <c r="P92"/>
  <c r="P91"/>
  <c r="P90"/>
  <c r="P89"/>
  <c r="P88"/>
  <c i="1" r="AU59"/>
  <c i="9" r="BK92"/>
  <c r="BK91"/>
  <c r="J91"/>
  <c r="BK90"/>
  <c r="J90"/>
  <c r="BK89"/>
  <c r="J89"/>
  <c r="BK88"/>
  <c r="J88"/>
  <c r="J56"/>
  <c r="J27"/>
  <c i="1" r="AG59"/>
  <c i="9" r="J92"/>
  <c r="BE92"/>
  <c r="J30"/>
  <c i="1" r="AV59"/>
  <c i="9" r="F30"/>
  <c i="1" r="AZ59"/>
  <c i="9" r="J59"/>
  <c r="J58"/>
  <c r="J57"/>
  <c r="F82"/>
  <c r="E80"/>
  <c r="F49"/>
  <c r="E47"/>
  <c r="J36"/>
  <c r="J21"/>
  <c r="E21"/>
  <c r="J84"/>
  <c r="J51"/>
  <c r="J20"/>
  <c r="J18"/>
  <c r="E18"/>
  <c r="F85"/>
  <c r="F52"/>
  <c r="J17"/>
  <c r="J15"/>
  <c r="E15"/>
  <c r="F84"/>
  <c r="F51"/>
  <c r="J14"/>
  <c r="J12"/>
  <c r="J82"/>
  <c r="J49"/>
  <c r="E7"/>
  <c r="E78"/>
  <c r="E45"/>
  <c i="1" r="AY58"/>
  <c r="AX58"/>
  <c i="8"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F34"/>
  <c i="1" r="BD58"/>
  <c i="8" r="BH79"/>
  <c r="F33"/>
  <c i="1" r="BC58"/>
  <c i="8" r="BG79"/>
  <c r="F32"/>
  <c i="1" r="BB58"/>
  <c i="8" r="BF79"/>
  <c r="J31"/>
  <c i="1" r="AW58"/>
  <c i="8" r="F31"/>
  <c i="1" r="BA58"/>
  <c i="8" r="T79"/>
  <c r="T78"/>
  <c r="T77"/>
  <c r="R79"/>
  <c r="R78"/>
  <c r="R77"/>
  <c r="P79"/>
  <c r="P78"/>
  <c r="P77"/>
  <c i="1" r="AU58"/>
  <c i="8" r="BK79"/>
  <c r="BK78"/>
  <c r="J78"/>
  <c r="BK77"/>
  <c r="J77"/>
  <c r="J56"/>
  <c r="J27"/>
  <c i="1" r="AG58"/>
  <c i="8" r="J79"/>
  <c r="BE79"/>
  <c r="J30"/>
  <c i="1" r="AV58"/>
  <c i="8" r="F30"/>
  <c i="1" r="AZ58"/>
  <c i="8" r="J57"/>
  <c r="F71"/>
  <c r="E69"/>
  <c r="F49"/>
  <c r="E47"/>
  <c r="J36"/>
  <c r="J21"/>
  <c r="E21"/>
  <c r="J73"/>
  <c r="J51"/>
  <c r="J20"/>
  <c r="J18"/>
  <c r="E18"/>
  <c r="F74"/>
  <c r="F52"/>
  <c r="J17"/>
  <c r="J15"/>
  <c r="E15"/>
  <c r="F73"/>
  <c r="F51"/>
  <c r="J14"/>
  <c r="J12"/>
  <c r="J71"/>
  <c r="J49"/>
  <c r="E7"/>
  <c r="E67"/>
  <c r="E45"/>
  <c i="1" r="AY57"/>
  <c r="AX57"/>
  <c i="7"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F34"/>
  <c i="1" r="BD57"/>
  <c i="7" r="BH80"/>
  <c r="F33"/>
  <c i="1" r="BC57"/>
  <c i="7" r="BG80"/>
  <c r="F32"/>
  <c i="1" r="BB57"/>
  <c i="7" r="BF80"/>
  <c r="J31"/>
  <c i="1" r="AW57"/>
  <c i="7" r="F31"/>
  <c i="1" r="BA57"/>
  <c i="7" r="T80"/>
  <c r="T79"/>
  <c r="T78"/>
  <c r="R80"/>
  <c r="R79"/>
  <c r="R78"/>
  <c r="P80"/>
  <c r="P79"/>
  <c r="P78"/>
  <c i="1" r="AU57"/>
  <c i="7" r="BK80"/>
  <c r="BK79"/>
  <c r="J79"/>
  <c r="BK78"/>
  <c r="J78"/>
  <c r="J56"/>
  <c r="J27"/>
  <c i="1" r="AG57"/>
  <c i="7" r="J80"/>
  <c r="BE80"/>
  <c r="J30"/>
  <c i="1" r="AV57"/>
  <c i="7" r="F30"/>
  <c i="1" r="AZ57"/>
  <c i="7"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AY56"/>
  <c r="AX56"/>
  <c i="6"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58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1"/>
  <c r="BH81"/>
  <c r="BG81"/>
  <c r="BF81"/>
  <c r="T81"/>
  <c r="R81"/>
  <c r="P81"/>
  <c r="BK81"/>
  <c r="J81"/>
  <c r="BE81"/>
  <c r="BI80"/>
  <c r="F34"/>
  <c i="1" r="BD56"/>
  <c i="6" r="BH80"/>
  <c r="F33"/>
  <c i="1" r="BC56"/>
  <c i="6" r="BG80"/>
  <c r="F32"/>
  <c i="1" r="BB56"/>
  <c i="6" r="BF80"/>
  <c r="J31"/>
  <c i="1" r="AW56"/>
  <c i="6" r="F31"/>
  <c i="1" r="BA56"/>
  <c i="6" r="T80"/>
  <c r="T79"/>
  <c r="T78"/>
  <c r="R80"/>
  <c r="R79"/>
  <c r="R78"/>
  <c r="P80"/>
  <c r="P79"/>
  <c r="P78"/>
  <c i="1" r="AU56"/>
  <c i="6" r="BK80"/>
  <c r="BK79"/>
  <c r="J79"/>
  <c r="BK78"/>
  <c r="J78"/>
  <c r="J56"/>
  <c r="J27"/>
  <c i="1" r="AG56"/>
  <c i="6" r="J80"/>
  <c r="BE80"/>
  <c r="J30"/>
  <c i="1" r="AV56"/>
  <c i="6" r="F30"/>
  <c i="1" r="AZ56"/>
  <c i="6"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AY55"/>
  <c r="AX55"/>
  <c i="5"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58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4"/>
  <c r="BH84"/>
  <c r="BG84"/>
  <c r="BF84"/>
  <c r="T84"/>
  <c r="R84"/>
  <c r="P84"/>
  <c r="BK84"/>
  <c r="J84"/>
  <c r="BE84"/>
  <c r="BI82"/>
  <c r="BH82"/>
  <c r="BG82"/>
  <c r="BF82"/>
  <c r="T82"/>
  <c r="R82"/>
  <c r="P82"/>
  <c r="BK82"/>
  <c r="J82"/>
  <c r="BE82"/>
  <c r="BI80"/>
  <c r="F34"/>
  <c i="1" r="BD55"/>
  <c i="5" r="BH80"/>
  <c r="F33"/>
  <c i="1" r="BC55"/>
  <c i="5" r="BG80"/>
  <c r="F32"/>
  <c i="1" r="BB55"/>
  <c i="5" r="BF80"/>
  <c r="J31"/>
  <c i="1" r="AW55"/>
  <c i="5" r="F31"/>
  <c i="1" r="BA55"/>
  <c i="5" r="T80"/>
  <c r="T79"/>
  <c r="T78"/>
  <c r="R80"/>
  <c r="R79"/>
  <c r="R78"/>
  <c r="P80"/>
  <c r="P79"/>
  <c r="P78"/>
  <c i="1" r="AU55"/>
  <c i="5" r="BK80"/>
  <c r="BK79"/>
  <c r="J79"/>
  <c r="BK78"/>
  <c r="J78"/>
  <c r="J56"/>
  <c r="J27"/>
  <c i="1" r="AG55"/>
  <c i="5" r="J80"/>
  <c r="BE80"/>
  <c r="J30"/>
  <c i="1" r="AV55"/>
  <c i="5" r="F30"/>
  <c i="1" r="AZ55"/>
  <c i="5"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AY54"/>
  <c r="AX54"/>
  <c i="4" r="BI368"/>
  <c r="BH368"/>
  <c r="BG368"/>
  <c r="BF368"/>
  <c r="T368"/>
  <c r="T367"/>
  <c r="R368"/>
  <c r="R367"/>
  <c r="P368"/>
  <c r="P367"/>
  <c r="BK368"/>
  <c r="BK367"/>
  <c r="J367"/>
  <c r="J368"/>
  <c r="BE368"/>
  <c r="J60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1"/>
  <c r="BH331"/>
  <c r="BG331"/>
  <c r="BF331"/>
  <c r="T331"/>
  <c r="T330"/>
  <c r="R331"/>
  <c r="R330"/>
  <c r="P331"/>
  <c r="P330"/>
  <c r="BK331"/>
  <c r="BK330"/>
  <c r="J330"/>
  <c r="J331"/>
  <c r="BE331"/>
  <c r="J59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1"/>
  <c r="BH321"/>
  <c r="BG321"/>
  <c r="BF321"/>
  <c r="T321"/>
  <c r="R321"/>
  <c r="P321"/>
  <c r="BK321"/>
  <c r="J321"/>
  <c r="BE321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3"/>
  <c r="BH303"/>
  <c r="BG303"/>
  <c r="BF303"/>
  <c r="T303"/>
  <c r="R303"/>
  <c r="P303"/>
  <c r="BK303"/>
  <c r="J303"/>
  <c r="BE303"/>
  <c r="BI299"/>
  <c r="BH299"/>
  <c r="BG299"/>
  <c r="BF299"/>
  <c r="T299"/>
  <c r="R299"/>
  <c r="P299"/>
  <c r="BK299"/>
  <c r="J299"/>
  <c r="BE299"/>
  <c r="BI293"/>
  <c r="BH293"/>
  <c r="BG293"/>
  <c r="BF293"/>
  <c r="T293"/>
  <c r="R293"/>
  <c r="P293"/>
  <c r="BK293"/>
  <c r="J293"/>
  <c r="BE293"/>
  <c r="BI289"/>
  <c r="BH289"/>
  <c r="BG289"/>
  <c r="BF289"/>
  <c r="T289"/>
  <c r="R289"/>
  <c r="P289"/>
  <c r="BK289"/>
  <c r="J289"/>
  <c r="BE289"/>
  <c r="BI270"/>
  <c r="BH270"/>
  <c r="BG270"/>
  <c r="BF270"/>
  <c r="T270"/>
  <c r="R270"/>
  <c r="P270"/>
  <c r="BK270"/>
  <c r="J270"/>
  <c r="BE270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29"/>
  <c r="BH229"/>
  <c r="BG229"/>
  <c r="BF229"/>
  <c r="T229"/>
  <c r="R229"/>
  <c r="P229"/>
  <c r="BK229"/>
  <c r="J229"/>
  <c r="BE229"/>
  <c r="BI208"/>
  <c r="BH208"/>
  <c r="BG208"/>
  <c r="BF208"/>
  <c r="T208"/>
  <c r="R208"/>
  <c r="P208"/>
  <c r="BK208"/>
  <c r="J208"/>
  <c r="BE208"/>
  <c r="BI187"/>
  <c r="BH187"/>
  <c r="BG187"/>
  <c r="BF187"/>
  <c r="T187"/>
  <c r="R187"/>
  <c r="P187"/>
  <c r="BK187"/>
  <c r="J187"/>
  <c r="BE187"/>
  <c r="BI173"/>
  <c r="BH173"/>
  <c r="BG173"/>
  <c r="BF173"/>
  <c r="T173"/>
  <c r="R173"/>
  <c r="P173"/>
  <c r="BK173"/>
  <c r="J173"/>
  <c r="BE173"/>
  <c r="BI148"/>
  <c r="BH148"/>
  <c r="BG148"/>
  <c r="BF148"/>
  <c r="T148"/>
  <c r="R148"/>
  <c r="P148"/>
  <c r="BK148"/>
  <c r="J148"/>
  <c r="BE148"/>
  <c r="BI122"/>
  <c r="BH122"/>
  <c r="BG122"/>
  <c r="BF122"/>
  <c r="T122"/>
  <c r="R122"/>
  <c r="P122"/>
  <c r="BK122"/>
  <c r="J122"/>
  <c r="BE122"/>
  <c r="BI112"/>
  <c r="BH112"/>
  <c r="BG112"/>
  <c r="BF112"/>
  <c r="T112"/>
  <c r="R112"/>
  <c r="P112"/>
  <c r="BK112"/>
  <c r="J112"/>
  <c r="BE112"/>
  <c r="BI86"/>
  <c r="BH86"/>
  <c r="BG86"/>
  <c r="BF86"/>
  <c r="T86"/>
  <c r="R86"/>
  <c r="P86"/>
  <c r="BK86"/>
  <c r="J86"/>
  <c r="BE86"/>
  <c r="BI83"/>
  <c r="F34"/>
  <c i="1" r="BD54"/>
  <c i="4" r="BH83"/>
  <c r="F33"/>
  <c i="1" r="BC54"/>
  <c i="4" r="BG83"/>
  <c r="F32"/>
  <c i="1" r="BB54"/>
  <c i="4" r="BF83"/>
  <c r="J31"/>
  <c i="1" r="AW54"/>
  <c i="4" r="F31"/>
  <c i="1" r="BA54"/>
  <c i="4" r="T83"/>
  <c r="T82"/>
  <c r="T81"/>
  <c r="T80"/>
  <c r="R83"/>
  <c r="R82"/>
  <c r="R81"/>
  <c r="R80"/>
  <c r="P83"/>
  <c r="P82"/>
  <c r="P81"/>
  <c r="P80"/>
  <c i="1" r="AU54"/>
  <c i="4" r="BK83"/>
  <c r="BK82"/>
  <c r="J82"/>
  <c r="BK81"/>
  <c r="J81"/>
  <c r="BK80"/>
  <c r="J80"/>
  <c r="J56"/>
  <c r="J27"/>
  <c i="1" r="AG54"/>
  <c i="4" r="J83"/>
  <c r="BE83"/>
  <c r="J30"/>
  <c i="1" r="AV54"/>
  <c i="4" r="F30"/>
  <c i="1" r="AZ54"/>
  <c i="4" r="J58"/>
  <c r="J57"/>
  <c r="F74"/>
  <c r="E72"/>
  <c r="F49"/>
  <c r="E47"/>
  <c r="J36"/>
  <c r="J21"/>
  <c r="E21"/>
  <c r="J76"/>
  <c r="J51"/>
  <c r="J20"/>
  <c r="J18"/>
  <c r="E18"/>
  <c r="F77"/>
  <c r="F52"/>
  <c r="J17"/>
  <c r="J15"/>
  <c r="E15"/>
  <c r="F76"/>
  <c r="F51"/>
  <c r="J14"/>
  <c r="J12"/>
  <c r="J74"/>
  <c r="J49"/>
  <c r="E7"/>
  <c r="E70"/>
  <c r="E45"/>
  <c i="1" r="AY53"/>
  <c r="AX53"/>
  <c i="3"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2"/>
  <c r="BH462"/>
  <c r="BG462"/>
  <c r="BF462"/>
  <c r="T462"/>
  <c r="T461"/>
  <c r="T460"/>
  <c r="R462"/>
  <c r="R461"/>
  <c r="R460"/>
  <c r="P462"/>
  <c r="P461"/>
  <c r="P460"/>
  <c r="BK462"/>
  <c r="BK461"/>
  <c r="J461"/>
  <c r="BK460"/>
  <c r="J460"/>
  <c r="J462"/>
  <c r="BE462"/>
  <c r="J71"/>
  <c r="J70"/>
  <c r="BI459"/>
  <c r="BH459"/>
  <c r="BG459"/>
  <c r="BF459"/>
  <c r="T459"/>
  <c r="R459"/>
  <c r="P459"/>
  <c r="BK459"/>
  <c r="J459"/>
  <c r="BE459"/>
  <c r="BI458"/>
  <c r="BH458"/>
  <c r="BG458"/>
  <c r="BF458"/>
  <c r="T458"/>
  <c r="T457"/>
  <c r="T456"/>
  <c r="R458"/>
  <c r="R457"/>
  <c r="R456"/>
  <c r="P458"/>
  <c r="P457"/>
  <c r="P456"/>
  <c r="BK458"/>
  <c r="BK457"/>
  <c r="J457"/>
  <c r="BK456"/>
  <c r="J456"/>
  <c r="J458"/>
  <c r="BE458"/>
  <c r="J69"/>
  <c r="J68"/>
  <c r="BI452"/>
  <c r="BH452"/>
  <c r="BG452"/>
  <c r="BF452"/>
  <c r="T452"/>
  <c r="R452"/>
  <c r="P452"/>
  <c r="BK452"/>
  <c r="J452"/>
  <c r="BE452"/>
  <c r="BI443"/>
  <c r="BH443"/>
  <c r="BG443"/>
  <c r="BF443"/>
  <c r="T443"/>
  <c r="R443"/>
  <c r="P443"/>
  <c r="BK443"/>
  <c r="J443"/>
  <c r="BE443"/>
  <c r="BI430"/>
  <c r="BH430"/>
  <c r="BG430"/>
  <c r="BF430"/>
  <c r="T430"/>
  <c r="R430"/>
  <c r="P430"/>
  <c r="BK430"/>
  <c r="J430"/>
  <c r="BE430"/>
  <c r="BI427"/>
  <c r="BH427"/>
  <c r="BG427"/>
  <c r="BF427"/>
  <c r="T427"/>
  <c r="T426"/>
  <c r="R427"/>
  <c r="R426"/>
  <c r="P427"/>
  <c r="P426"/>
  <c r="BK427"/>
  <c r="BK426"/>
  <c r="J426"/>
  <c r="J427"/>
  <c r="BE427"/>
  <c r="J67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T418"/>
  <c r="R419"/>
  <c r="R418"/>
  <c r="P419"/>
  <c r="P418"/>
  <c r="BK419"/>
  <c r="BK418"/>
  <c r="J418"/>
  <c r="J419"/>
  <c r="BE419"/>
  <c r="J66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2"/>
  <c r="BH412"/>
  <c r="BG412"/>
  <c r="BF412"/>
  <c r="T412"/>
  <c r="R412"/>
  <c r="P412"/>
  <c r="BK412"/>
  <c r="J412"/>
  <c r="BE412"/>
  <c r="BI411"/>
  <c r="BH411"/>
  <c r="BG411"/>
  <c r="BF411"/>
  <c r="T411"/>
  <c r="R411"/>
  <c r="P411"/>
  <c r="BK411"/>
  <c r="J411"/>
  <c r="BE411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398"/>
  <c r="BH398"/>
  <c r="BG398"/>
  <c r="BF398"/>
  <c r="T398"/>
  <c r="R398"/>
  <c r="P398"/>
  <c r="BK398"/>
  <c r="J398"/>
  <c r="BE398"/>
  <c r="BI395"/>
  <c r="BH395"/>
  <c r="BG395"/>
  <c r="BF395"/>
  <c r="T395"/>
  <c r="T394"/>
  <c r="T393"/>
  <c r="R395"/>
  <c r="R394"/>
  <c r="R393"/>
  <c r="P395"/>
  <c r="P394"/>
  <c r="P393"/>
  <c r="BK395"/>
  <c r="BK394"/>
  <c r="J394"/>
  <c r="BK393"/>
  <c r="J393"/>
  <c r="J395"/>
  <c r="BE395"/>
  <c r="J65"/>
  <c r="J64"/>
  <c r="BI392"/>
  <c r="BH392"/>
  <c r="BG392"/>
  <c r="BF392"/>
  <c r="T392"/>
  <c r="T391"/>
  <c r="R392"/>
  <c r="R391"/>
  <c r="P392"/>
  <c r="P391"/>
  <c r="BK392"/>
  <c r="BK391"/>
  <c r="J391"/>
  <c r="J392"/>
  <c r="BE392"/>
  <c r="J63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T381"/>
  <c r="R382"/>
  <c r="R381"/>
  <c r="P382"/>
  <c r="P381"/>
  <c r="BK382"/>
  <c r="BK381"/>
  <c r="J381"/>
  <c r="J382"/>
  <c r="BE382"/>
  <c r="J62"/>
  <c r="BI375"/>
  <c r="BH375"/>
  <c r="BG375"/>
  <c r="BF375"/>
  <c r="T375"/>
  <c r="R375"/>
  <c r="P375"/>
  <c r="BK375"/>
  <c r="J375"/>
  <c r="BE375"/>
  <c r="BI369"/>
  <c r="BH369"/>
  <c r="BG369"/>
  <c r="BF369"/>
  <c r="T369"/>
  <c r="R369"/>
  <c r="P369"/>
  <c r="BK369"/>
  <c r="J369"/>
  <c r="BE369"/>
  <c r="BI361"/>
  <c r="BH361"/>
  <c r="BG361"/>
  <c r="BF361"/>
  <c r="T361"/>
  <c r="R361"/>
  <c r="P361"/>
  <c r="BK361"/>
  <c r="J361"/>
  <c r="BE361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37"/>
  <c r="BH337"/>
  <c r="BG337"/>
  <c r="BF337"/>
  <c r="T337"/>
  <c r="R337"/>
  <c r="P337"/>
  <c r="BK337"/>
  <c r="J337"/>
  <c r="BE337"/>
  <c r="BI333"/>
  <c r="BH333"/>
  <c r="BG333"/>
  <c r="BF333"/>
  <c r="T333"/>
  <c r="T332"/>
  <c r="R333"/>
  <c r="R332"/>
  <c r="P333"/>
  <c r="P332"/>
  <c r="BK333"/>
  <c r="BK332"/>
  <c r="J332"/>
  <c r="J333"/>
  <c r="BE333"/>
  <c r="J61"/>
  <c r="BI324"/>
  <c r="BH324"/>
  <c r="BG324"/>
  <c r="BF324"/>
  <c r="T324"/>
  <c r="R324"/>
  <c r="P324"/>
  <c r="BK324"/>
  <c r="J324"/>
  <c r="BE324"/>
  <c r="BI316"/>
  <c r="BH316"/>
  <c r="BG316"/>
  <c r="BF316"/>
  <c r="T316"/>
  <c r="R316"/>
  <c r="P316"/>
  <c r="BK316"/>
  <c r="J316"/>
  <c r="BE316"/>
  <c r="BI308"/>
  <c r="BH308"/>
  <c r="BG308"/>
  <c r="BF308"/>
  <c r="T308"/>
  <c r="R308"/>
  <c r="P308"/>
  <c r="BK308"/>
  <c r="J308"/>
  <c r="BE308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/>
  <c r="BI281"/>
  <c r="BH281"/>
  <c r="BG281"/>
  <c r="BF281"/>
  <c r="T281"/>
  <c r="R281"/>
  <c r="P281"/>
  <c r="BK281"/>
  <c r="J281"/>
  <c r="BE281"/>
  <c r="BI280"/>
  <c r="BH280"/>
  <c r="BG280"/>
  <c r="BF280"/>
  <c r="T280"/>
  <c r="T279"/>
  <c r="R280"/>
  <c r="R279"/>
  <c r="P280"/>
  <c r="P279"/>
  <c r="BK280"/>
  <c r="BK279"/>
  <c r="J279"/>
  <c r="J280"/>
  <c r="BE280"/>
  <c r="J60"/>
  <c r="BI278"/>
  <c r="BH278"/>
  <c r="BG278"/>
  <c r="BF278"/>
  <c r="T278"/>
  <c r="R278"/>
  <c r="P278"/>
  <c r="BK278"/>
  <c r="J278"/>
  <c r="BE278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59"/>
  <c r="BI252"/>
  <c r="BH252"/>
  <c r="BG252"/>
  <c r="BF252"/>
  <c r="T252"/>
  <c r="R252"/>
  <c r="P252"/>
  <c r="BK252"/>
  <c r="J252"/>
  <c r="BE252"/>
  <c r="BI226"/>
  <c r="BH226"/>
  <c r="BG226"/>
  <c r="BF226"/>
  <c r="T226"/>
  <c r="R226"/>
  <c r="P226"/>
  <c r="BK226"/>
  <c r="J226"/>
  <c r="BE226"/>
  <c r="BI200"/>
  <c r="BH200"/>
  <c r="BG200"/>
  <c r="BF200"/>
  <c r="T200"/>
  <c r="R200"/>
  <c r="P200"/>
  <c r="BK200"/>
  <c r="J200"/>
  <c r="BE200"/>
  <c r="BI174"/>
  <c r="BH174"/>
  <c r="BG174"/>
  <c r="BF174"/>
  <c r="T174"/>
  <c r="R174"/>
  <c r="P174"/>
  <c r="BK174"/>
  <c r="J174"/>
  <c r="BE174"/>
  <c r="BI161"/>
  <c r="BH161"/>
  <c r="BG161"/>
  <c r="BF161"/>
  <c r="T161"/>
  <c r="R161"/>
  <c r="P161"/>
  <c r="BK161"/>
  <c r="J161"/>
  <c r="BE161"/>
  <c r="BI148"/>
  <c r="BH148"/>
  <c r="BG148"/>
  <c r="BF148"/>
  <c r="T148"/>
  <c r="R148"/>
  <c r="P148"/>
  <c r="BK148"/>
  <c r="J148"/>
  <c r="BE148"/>
  <c r="BI135"/>
  <c r="BH135"/>
  <c r="BG135"/>
  <c r="BF135"/>
  <c r="T135"/>
  <c r="R135"/>
  <c r="P135"/>
  <c r="BK135"/>
  <c r="J135"/>
  <c r="BE135"/>
  <c r="BI122"/>
  <c r="BH122"/>
  <c r="BG122"/>
  <c r="BF122"/>
  <c r="T122"/>
  <c r="R122"/>
  <c r="P122"/>
  <c r="BK122"/>
  <c r="J122"/>
  <c r="BE122"/>
  <c r="BI109"/>
  <c r="BH109"/>
  <c r="BG109"/>
  <c r="BF109"/>
  <c r="T109"/>
  <c r="R109"/>
  <c r="P109"/>
  <c r="BK109"/>
  <c r="J109"/>
  <c r="BE109"/>
  <c r="BI97"/>
  <c r="BH97"/>
  <c r="BG97"/>
  <c r="BF97"/>
  <c r="T97"/>
  <c r="R97"/>
  <c r="P97"/>
  <c r="BK97"/>
  <c r="J97"/>
  <c r="BE97"/>
  <c r="BI94"/>
  <c r="F34"/>
  <c i="1" r="BD53"/>
  <c i="3" r="BH94"/>
  <c r="F33"/>
  <c i="1" r="BC53"/>
  <c i="3" r="BG94"/>
  <c r="F32"/>
  <c i="1" r="BB53"/>
  <c i="3" r="BF94"/>
  <c r="J31"/>
  <c i="1" r="AW53"/>
  <c i="3" r="F31"/>
  <c i="1" r="BA53"/>
  <c i="3" r="T94"/>
  <c r="T93"/>
  <c r="T92"/>
  <c r="T91"/>
  <c r="R94"/>
  <c r="R93"/>
  <c r="R92"/>
  <c r="R91"/>
  <c r="P94"/>
  <c r="P93"/>
  <c r="P92"/>
  <c r="P91"/>
  <c i="1" r="AU53"/>
  <c i="3" r="BK94"/>
  <c r="BK93"/>
  <c r="J93"/>
  <c r="BK92"/>
  <c r="J92"/>
  <c r="BK91"/>
  <c r="J91"/>
  <c r="J56"/>
  <c r="J27"/>
  <c i="1" r="AG53"/>
  <c i="3" r="J94"/>
  <c r="BE94"/>
  <c r="J30"/>
  <c i="1" r="AV53"/>
  <c i="3" r="F30"/>
  <c i="1" r="AZ53"/>
  <c i="3" r="J58"/>
  <c r="J57"/>
  <c r="F85"/>
  <c r="E83"/>
  <c r="F49"/>
  <c r="E47"/>
  <c r="J36"/>
  <c r="J21"/>
  <c r="E21"/>
  <c r="J87"/>
  <c r="J51"/>
  <c r="J20"/>
  <c r="J18"/>
  <c r="E18"/>
  <c r="F88"/>
  <c r="F52"/>
  <c r="J17"/>
  <c r="J15"/>
  <c r="E15"/>
  <c r="F87"/>
  <c r="F51"/>
  <c r="J14"/>
  <c r="J12"/>
  <c r="J85"/>
  <c r="J49"/>
  <c r="E7"/>
  <c r="E81"/>
  <c r="E45"/>
  <c i="1" r="AY52"/>
  <c r="AX52"/>
  <c i="2" r="BI1511"/>
  <c r="BH1511"/>
  <c r="BG1511"/>
  <c r="BF1511"/>
  <c r="T1511"/>
  <c r="R1511"/>
  <c r="P1511"/>
  <c r="BK1511"/>
  <c r="J1511"/>
  <c r="BE1511"/>
  <c r="BI1491"/>
  <c r="BH1491"/>
  <c r="BG1491"/>
  <c r="BF1491"/>
  <c r="T1491"/>
  <c r="R1491"/>
  <c r="P1491"/>
  <c r="BK1491"/>
  <c r="J1491"/>
  <c r="BE1491"/>
  <c r="BI1490"/>
  <c r="BH1490"/>
  <c r="BG1490"/>
  <c r="BF1490"/>
  <c r="T1490"/>
  <c r="R1490"/>
  <c r="P1490"/>
  <c r="BK1490"/>
  <c r="J1490"/>
  <c r="BE1490"/>
  <c r="BI1486"/>
  <c r="BH1486"/>
  <c r="BG1486"/>
  <c r="BF1486"/>
  <c r="T1486"/>
  <c r="T1485"/>
  <c r="R1486"/>
  <c r="R1485"/>
  <c r="P1486"/>
  <c r="P1485"/>
  <c r="BK1486"/>
  <c r="BK1485"/>
  <c r="J1485"/>
  <c r="J1486"/>
  <c r="BE1486"/>
  <c r="J82"/>
  <c r="BI1482"/>
  <c r="BH1482"/>
  <c r="BG1482"/>
  <c r="BF1482"/>
  <c r="T1482"/>
  <c r="R1482"/>
  <c r="P1482"/>
  <c r="BK1482"/>
  <c r="J1482"/>
  <c r="BE1482"/>
  <c r="BI1479"/>
  <c r="BH1479"/>
  <c r="BG1479"/>
  <c r="BF1479"/>
  <c r="T1479"/>
  <c r="R1479"/>
  <c r="P1479"/>
  <c r="BK1479"/>
  <c r="J1479"/>
  <c r="BE1479"/>
  <c r="BI1475"/>
  <c r="BH1475"/>
  <c r="BG1475"/>
  <c r="BF1475"/>
  <c r="T1475"/>
  <c r="T1474"/>
  <c r="R1475"/>
  <c r="R1474"/>
  <c r="P1475"/>
  <c r="P1474"/>
  <c r="BK1475"/>
  <c r="BK1474"/>
  <c r="J1474"/>
  <c r="J1475"/>
  <c r="BE1475"/>
  <c r="J81"/>
  <c r="BI1473"/>
  <c r="BH1473"/>
  <c r="BG1473"/>
  <c r="BF1473"/>
  <c r="T1473"/>
  <c r="R1473"/>
  <c r="P1473"/>
  <c r="BK1473"/>
  <c r="J1473"/>
  <c r="BE1473"/>
  <c r="BI1468"/>
  <c r="BH1468"/>
  <c r="BG1468"/>
  <c r="BF1468"/>
  <c r="T1468"/>
  <c r="R1468"/>
  <c r="P1468"/>
  <c r="BK1468"/>
  <c r="J1468"/>
  <c r="BE1468"/>
  <c r="BI1465"/>
  <c r="BH1465"/>
  <c r="BG1465"/>
  <c r="BF1465"/>
  <c r="T1465"/>
  <c r="R1465"/>
  <c r="P1465"/>
  <c r="BK1465"/>
  <c r="J1465"/>
  <c r="BE1465"/>
  <c r="BI1462"/>
  <c r="BH1462"/>
  <c r="BG1462"/>
  <c r="BF1462"/>
  <c r="T1462"/>
  <c r="R1462"/>
  <c r="P1462"/>
  <c r="BK1462"/>
  <c r="J1462"/>
  <c r="BE1462"/>
  <c r="BI1461"/>
  <c r="BH1461"/>
  <c r="BG1461"/>
  <c r="BF1461"/>
  <c r="T1461"/>
  <c r="R1461"/>
  <c r="P1461"/>
  <c r="BK1461"/>
  <c r="J1461"/>
  <c r="BE1461"/>
  <c r="BI1458"/>
  <c r="BH1458"/>
  <c r="BG1458"/>
  <c r="BF1458"/>
  <c r="T1458"/>
  <c r="R1458"/>
  <c r="P1458"/>
  <c r="BK1458"/>
  <c r="J1458"/>
  <c r="BE1458"/>
  <c r="BI1455"/>
  <c r="BH1455"/>
  <c r="BG1455"/>
  <c r="BF1455"/>
  <c r="T1455"/>
  <c r="R1455"/>
  <c r="P1455"/>
  <c r="BK1455"/>
  <c r="J1455"/>
  <c r="BE1455"/>
  <c r="BI1454"/>
  <c r="BH1454"/>
  <c r="BG1454"/>
  <c r="BF1454"/>
  <c r="T1454"/>
  <c r="R1454"/>
  <c r="P1454"/>
  <c r="BK1454"/>
  <c r="J1454"/>
  <c r="BE1454"/>
  <c r="BI1450"/>
  <c r="BH1450"/>
  <c r="BG1450"/>
  <c r="BF1450"/>
  <c r="T1450"/>
  <c r="R1450"/>
  <c r="P1450"/>
  <c r="BK1450"/>
  <c r="J1450"/>
  <c r="BE1450"/>
  <c r="BI1438"/>
  <c r="BH1438"/>
  <c r="BG1438"/>
  <c r="BF1438"/>
  <c r="T1438"/>
  <c r="R1438"/>
  <c r="P1438"/>
  <c r="BK1438"/>
  <c r="J1438"/>
  <c r="BE1438"/>
  <c r="BI1437"/>
  <c r="BH1437"/>
  <c r="BG1437"/>
  <c r="BF1437"/>
  <c r="T1437"/>
  <c r="R1437"/>
  <c r="P1437"/>
  <c r="BK1437"/>
  <c r="J1437"/>
  <c r="BE1437"/>
  <c r="BI1424"/>
  <c r="BH1424"/>
  <c r="BG1424"/>
  <c r="BF1424"/>
  <c r="T1424"/>
  <c r="T1423"/>
  <c r="R1424"/>
  <c r="R1423"/>
  <c r="P1424"/>
  <c r="P1423"/>
  <c r="BK1424"/>
  <c r="BK1423"/>
  <c r="J1423"/>
  <c r="J1424"/>
  <c r="BE1424"/>
  <c r="J80"/>
  <c r="BI1422"/>
  <c r="BH1422"/>
  <c r="BG1422"/>
  <c r="BF1422"/>
  <c r="T1422"/>
  <c r="R1422"/>
  <c r="P1422"/>
  <c r="BK1422"/>
  <c r="J1422"/>
  <c r="BE1422"/>
  <c r="BI1421"/>
  <c r="BH1421"/>
  <c r="BG1421"/>
  <c r="BF1421"/>
  <c r="T1421"/>
  <c r="R1421"/>
  <c r="P1421"/>
  <c r="BK1421"/>
  <c r="J1421"/>
  <c r="BE1421"/>
  <c r="BI1420"/>
  <c r="BH1420"/>
  <c r="BG1420"/>
  <c r="BF1420"/>
  <c r="T1420"/>
  <c r="R1420"/>
  <c r="P1420"/>
  <c r="BK1420"/>
  <c r="J1420"/>
  <c r="BE1420"/>
  <c r="BI1414"/>
  <c r="BH1414"/>
  <c r="BG1414"/>
  <c r="BF1414"/>
  <c r="T1414"/>
  <c r="R1414"/>
  <c r="P1414"/>
  <c r="BK1414"/>
  <c r="J1414"/>
  <c r="BE1414"/>
  <c r="BI1402"/>
  <c r="BH1402"/>
  <c r="BG1402"/>
  <c r="BF1402"/>
  <c r="T1402"/>
  <c r="R1402"/>
  <c r="P1402"/>
  <c r="BK1402"/>
  <c r="J1402"/>
  <c r="BE1402"/>
  <c r="BI1396"/>
  <c r="BH1396"/>
  <c r="BG1396"/>
  <c r="BF1396"/>
  <c r="T1396"/>
  <c r="R1396"/>
  <c r="P1396"/>
  <c r="BK1396"/>
  <c r="J1396"/>
  <c r="BE1396"/>
  <c r="BI1395"/>
  <c r="BH1395"/>
  <c r="BG1395"/>
  <c r="BF1395"/>
  <c r="T1395"/>
  <c r="R1395"/>
  <c r="P1395"/>
  <c r="BK1395"/>
  <c r="J1395"/>
  <c r="BE1395"/>
  <c r="BI1394"/>
  <c r="BH1394"/>
  <c r="BG1394"/>
  <c r="BF1394"/>
  <c r="T1394"/>
  <c r="T1393"/>
  <c r="R1394"/>
  <c r="R1393"/>
  <c r="P1394"/>
  <c r="P1393"/>
  <c r="BK1394"/>
  <c r="BK1393"/>
  <c r="J1393"/>
  <c r="J1394"/>
  <c r="BE1394"/>
  <c r="J79"/>
  <c r="BI1392"/>
  <c r="BH1392"/>
  <c r="BG1392"/>
  <c r="BF1392"/>
  <c r="T1392"/>
  <c r="R1392"/>
  <c r="P1392"/>
  <c r="BK1392"/>
  <c r="J1392"/>
  <c r="BE1392"/>
  <c r="BI1387"/>
  <c r="BH1387"/>
  <c r="BG1387"/>
  <c r="BF1387"/>
  <c r="T1387"/>
  <c r="R1387"/>
  <c r="P1387"/>
  <c r="BK1387"/>
  <c r="J1387"/>
  <c r="BE1387"/>
  <c r="BI1382"/>
  <c r="BH1382"/>
  <c r="BG1382"/>
  <c r="BF1382"/>
  <c r="T1382"/>
  <c r="R1382"/>
  <c r="P1382"/>
  <c r="BK1382"/>
  <c r="J1382"/>
  <c r="BE1382"/>
  <c r="BI1377"/>
  <c r="BH1377"/>
  <c r="BG1377"/>
  <c r="BF1377"/>
  <c r="T1377"/>
  <c r="R1377"/>
  <c r="P1377"/>
  <c r="BK1377"/>
  <c r="J1377"/>
  <c r="BE1377"/>
  <c r="BI1376"/>
  <c r="BH1376"/>
  <c r="BG1376"/>
  <c r="BF1376"/>
  <c r="T1376"/>
  <c r="R1376"/>
  <c r="P1376"/>
  <c r="BK1376"/>
  <c r="J1376"/>
  <c r="BE1376"/>
  <c r="BI1371"/>
  <c r="BH1371"/>
  <c r="BG1371"/>
  <c r="BF1371"/>
  <c r="T1371"/>
  <c r="R1371"/>
  <c r="P1371"/>
  <c r="BK1371"/>
  <c r="J1371"/>
  <c r="BE1371"/>
  <c r="BI1362"/>
  <c r="BH1362"/>
  <c r="BG1362"/>
  <c r="BF1362"/>
  <c r="T1362"/>
  <c r="T1361"/>
  <c r="R1362"/>
  <c r="R1361"/>
  <c r="P1362"/>
  <c r="P1361"/>
  <c r="BK1362"/>
  <c r="BK1361"/>
  <c r="J1361"/>
  <c r="J1362"/>
  <c r="BE1362"/>
  <c r="J78"/>
  <c r="BI1360"/>
  <c r="BH1360"/>
  <c r="BG1360"/>
  <c r="BF1360"/>
  <c r="T1360"/>
  <c r="R1360"/>
  <c r="P1360"/>
  <c r="BK1360"/>
  <c r="J1360"/>
  <c r="BE1360"/>
  <c r="BI1356"/>
  <c r="BH1356"/>
  <c r="BG1356"/>
  <c r="BF1356"/>
  <c r="T1356"/>
  <c r="R1356"/>
  <c r="P1356"/>
  <c r="BK1356"/>
  <c r="J1356"/>
  <c r="BE1356"/>
  <c r="BI1352"/>
  <c r="BH1352"/>
  <c r="BG1352"/>
  <c r="BF1352"/>
  <c r="T1352"/>
  <c r="R1352"/>
  <c r="P1352"/>
  <c r="BK1352"/>
  <c r="J1352"/>
  <c r="BE1352"/>
  <c r="BI1345"/>
  <c r="BH1345"/>
  <c r="BG1345"/>
  <c r="BF1345"/>
  <c r="T1345"/>
  <c r="T1344"/>
  <c r="R1345"/>
  <c r="R1344"/>
  <c r="P1345"/>
  <c r="P1344"/>
  <c r="BK1345"/>
  <c r="BK1344"/>
  <c r="J1344"/>
  <c r="J1345"/>
  <c r="BE1345"/>
  <c r="J77"/>
  <c r="BI1343"/>
  <c r="BH1343"/>
  <c r="BG1343"/>
  <c r="BF1343"/>
  <c r="T1343"/>
  <c r="R1343"/>
  <c r="P1343"/>
  <c r="BK1343"/>
  <c r="J1343"/>
  <c r="BE1343"/>
  <c r="BI1340"/>
  <c r="BH1340"/>
  <c r="BG1340"/>
  <c r="BF1340"/>
  <c r="T1340"/>
  <c r="R1340"/>
  <c r="P1340"/>
  <c r="BK1340"/>
  <c r="J1340"/>
  <c r="BE1340"/>
  <c r="BI1337"/>
  <c r="BH1337"/>
  <c r="BG1337"/>
  <c r="BF1337"/>
  <c r="T1337"/>
  <c r="R1337"/>
  <c r="P1337"/>
  <c r="BK1337"/>
  <c r="J1337"/>
  <c r="BE1337"/>
  <c r="BI1333"/>
  <c r="BH1333"/>
  <c r="BG1333"/>
  <c r="BF1333"/>
  <c r="T1333"/>
  <c r="R1333"/>
  <c r="P1333"/>
  <c r="BK1333"/>
  <c r="J1333"/>
  <c r="BE1333"/>
  <c r="BI1325"/>
  <c r="BH1325"/>
  <c r="BG1325"/>
  <c r="BF1325"/>
  <c r="T1325"/>
  <c r="R1325"/>
  <c r="P1325"/>
  <c r="BK1325"/>
  <c r="J1325"/>
  <c r="BE1325"/>
  <c r="BI1321"/>
  <c r="BH1321"/>
  <c r="BG1321"/>
  <c r="BF1321"/>
  <c r="T1321"/>
  <c r="R1321"/>
  <c r="P1321"/>
  <c r="BK1321"/>
  <c r="J1321"/>
  <c r="BE1321"/>
  <c r="BI1320"/>
  <c r="BH1320"/>
  <c r="BG1320"/>
  <c r="BF1320"/>
  <c r="T1320"/>
  <c r="R1320"/>
  <c r="P1320"/>
  <c r="BK1320"/>
  <c r="J1320"/>
  <c r="BE1320"/>
  <c r="BI1317"/>
  <c r="BH1317"/>
  <c r="BG1317"/>
  <c r="BF1317"/>
  <c r="T1317"/>
  <c r="R1317"/>
  <c r="P1317"/>
  <c r="BK1317"/>
  <c r="J1317"/>
  <c r="BE1317"/>
  <c r="BI1312"/>
  <c r="BH1312"/>
  <c r="BG1312"/>
  <c r="BF1312"/>
  <c r="T1312"/>
  <c r="R1312"/>
  <c r="P1312"/>
  <c r="BK1312"/>
  <c r="J1312"/>
  <c r="BE1312"/>
  <c r="BI1309"/>
  <c r="BH1309"/>
  <c r="BG1309"/>
  <c r="BF1309"/>
  <c r="T1309"/>
  <c r="R1309"/>
  <c r="P1309"/>
  <c r="BK1309"/>
  <c r="J1309"/>
  <c r="BE1309"/>
  <c r="BI1306"/>
  <c r="BH1306"/>
  <c r="BG1306"/>
  <c r="BF1306"/>
  <c r="T1306"/>
  <c r="R1306"/>
  <c r="P1306"/>
  <c r="BK1306"/>
  <c r="J1306"/>
  <c r="BE1306"/>
  <c r="BI1294"/>
  <c r="BH1294"/>
  <c r="BG1294"/>
  <c r="BF1294"/>
  <c r="T1294"/>
  <c r="R1294"/>
  <c r="P1294"/>
  <c r="BK1294"/>
  <c r="J1294"/>
  <c r="BE1294"/>
  <c r="BI1293"/>
  <c r="BH1293"/>
  <c r="BG1293"/>
  <c r="BF1293"/>
  <c r="T1293"/>
  <c r="R1293"/>
  <c r="P1293"/>
  <c r="BK1293"/>
  <c r="J1293"/>
  <c r="BE1293"/>
  <c r="BI1275"/>
  <c r="BH1275"/>
  <c r="BG1275"/>
  <c r="BF1275"/>
  <c r="T1275"/>
  <c r="R1275"/>
  <c r="P1275"/>
  <c r="BK1275"/>
  <c r="J1275"/>
  <c r="BE1275"/>
  <c r="BI1274"/>
  <c r="BH1274"/>
  <c r="BG1274"/>
  <c r="BF1274"/>
  <c r="T1274"/>
  <c r="R1274"/>
  <c r="P1274"/>
  <c r="BK1274"/>
  <c r="J1274"/>
  <c r="BE1274"/>
  <c r="BI1270"/>
  <c r="BH1270"/>
  <c r="BG1270"/>
  <c r="BF1270"/>
  <c r="T1270"/>
  <c r="R1270"/>
  <c r="P1270"/>
  <c r="BK1270"/>
  <c r="J1270"/>
  <c r="BE1270"/>
  <c r="BI1269"/>
  <c r="BH1269"/>
  <c r="BG1269"/>
  <c r="BF1269"/>
  <c r="T1269"/>
  <c r="R1269"/>
  <c r="P1269"/>
  <c r="BK1269"/>
  <c r="J1269"/>
  <c r="BE1269"/>
  <c r="BI1265"/>
  <c r="BH1265"/>
  <c r="BG1265"/>
  <c r="BF1265"/>
  <c r="T1265"/>
  <c r="R1265"/>
  <c r="P1265"/>
  <c r="BK1265"/>
  <c r="J1265"/>
  <c r="BE1265"/>
  <c r="BI1261"/>
  <c r="BH1261"/>
  <c r="BG1261"/>
  <c r="BF1261"/>
  <c r="T1261"/>
  <c r="T1260"/>
  <c r="R1261"/>
  <c r="R1260"/>
  <c r="P1261"/>
  <c r="P1260"/>
  <c r="BK1261"/>
  <c r="BK1260"/>
  <c r="J1260"/>
  <c r="J1261"/>
  <c r="BE1261"/>
  <c r="J76"/>
  <c r="BI1259"/>
  <c r="BH1259"/>
  <c r="BG1259"/>
  <c r="BF1259"/>
  <c r="T1259"/>
  <c r="R1259"/>
  <c r="P1259"/>
  <c r="BK1259"/>
  <c r="J1259"/>
  <c r="BE1259"/>
  <c r="BI1256"/>
  <c r="BH1256"/>
  <c r="BG1256"/>
  <c r="BF1256"/>
  <c r="T1256"/>
  <c r="R1256"/>
  <c r="P1256"/>
  <c r="BK1256"/>
  <c r="J1256"/>
  <c r="BE1256"/>
  <c r="BI1253"/>
  <c r="BH1253"/>
  <c r="BG1253"/>
  <c r="BF1253"/>
  <c r="T1253"/>
  <c r="T1252"/>
  <c r="R1253"/>
  <c r="R1252"/>
  <c r="P1253"/>
  <c r="P1252"/>
  <c r="BK1253"/>
  <c r="BK1252"/>
  <c r="J1252"/>
  <c r="J1253"/>
  <c r="BE1253"/>
  <c r="J75"/>
  <c r="BI1251"/>
  <c r="BH1251"/>
  <c r="BG1251"/>
  <c r="BF1251"/>
  <c r="T1251"/>
  <c r="R1251"/>
  <c r="P1251"/>
  <c r="BK1251"/>
  <c r="J1251"/>
  <c r="BE1251"/>
  <c r="BI1247"/>
  <c r="BH1247"/>
  <c r="BG1247"/>
  <c r="BF1247"/>
  <c r="T1247"/>
  <c r="R1247"/>
  <c r="P1247"/>
  <c r="BK1247"/>
  <c r="J1247"/>
  <c r="BE1247"/>
  <c r="BI1246"/>
  <c r="BH1246"/>
  <c r="BG1246"/>
  <c r="BF1246"/>
  <c r="T1246"/>
  <c r="R1246"/>
  <c r="P1246"/>
  <c r="BK1246"/>
  <c r="J1246"/>
  <c r="BE1246"/>
  <c r="BI1245"/>
  <c r="BH1245"/>
  <c r="BG1245"/>
  <c r="BF1245"/>
  <c r="T1245"/>
  <c r="R1245"/>
  <c r="P1245"/>
  <c r="BK1245"/>
  <c r="J1245"/>
  <c r="BE1245"/>
  <c r="BI1244"/>
  <c r="BH1244"/>
  <c r="BG1244"/>
  <c r="BF1244"/>
  <c r="T1244"/>
  <c r="R1244"/>
  <c r="P1244"/>
  <c r="BK1244"/>
  <c r="J1244"/>
  <c r="BE1244"/>
  <c r="BI1243"/>
  <c r="BH1243"/>
  <c r="BG1243"/>
  <c r="BF1243"/>
  <c r="T1243"/>
  <c r="R1243"/>
  <c r="P1243"/>
  <c r="BK1243"/>
  <c r="J1243"/>
  <c r="BE1243"/>
  <c r="BI1242"/>
  <c r="BH1242"/>
  <c r="BG1242"/>
  <c r="BF1242"/>
  <c r="T1242"/>
  <c r="R1242"/>
  <c r="P1242"/>
  <c r="BK1242"/>
  <c r="J1242"/>
  <c r="BE1242"/>
  <c r="BI1241"/>
  <c r="BH1241"/>
  <c r="BG1241"/>
  <c r="BF1241"/>
  <c r="T1241"/>
  <c r="R1241"/>
  <c r="P1241"/>
  <c r="BK1241"/>
  <c r="J1241"/>
  <c r="BE1241"/>
  <c r="BI1232"/>
  <c r="BH1232"/>
  <c r="BG1232"/>
  <c r="BF1232"/>
  <c r="T1232"/>
  <c r="R1232"/>
  <c r="P1232"/>
  <c r="BK1232"/>
  <c r="J1232"/>
  <c r="BE1232"/>
  <c r="BI1229"/>
  <c r="BH1229"/>
  <c r="BG1229"/>
  <c r="BF1229"/>
  <c r="T1229"/>
  <c r="R1229"/>
  <c r="P1229"/>
  <c r="BK1229"/>
  <c r="J1229"/>
  <c r="BE1229"/>
  <c r="BI1228"/>
  <c r="BH1228"/>
  <c r="BG1228"/>
  <c r="BF1228"/>
  <c r="T1228"/>
  <c r="R1228"/>
  <c r="P1228"/>
  <c r="BK1228"/>
  <c r="J1228"/>
  <c r="BE1228"/>
  <c r="BI1221"/>
  <c r="BH1221"/>
  <c r="BG1221"/>
  <c r="BF1221"/>
  <c r="T1221"/>
  <c r="R1221"/>
  <c r="P1221"/>
  <c r="BK1221"/>
  <c r="J1221"/>
  <c r="BE1221"/>
  <c r="BI1217"/>
  <c r="BH1217"/>
  <c r="BG1217"/>
  <c r="BF1217"/>
  <c r="T1217"/>
  <c r="R1217"/>
  <c r="P1217"/>
  <c r="BK1217"/>
  <c r="J1217"/>
  <c r="BE1217"/>
  <c r="BI1213"/>
  <c r="BH1213"/>
  <c r="BG1213"/>
  <c r="BF1213"/>
  <c r="T1213"/>
  <c r="R1213"/>
  <c r="P1213"/>
  <c r="BK1213"/>
  <c r="J1213"/>
  <c r="BE1213"/>
  <c r="BI1209"/>
  <c r="BH1209"/>
  <c r="BG1209"/>
  <c r="BF1209"/>
  <c r="T1209"/>
  <c r="R1209"/>
  <c r="P1209"/>
  <c r="BK1209"/>
  <c r="J1209"/>
  <c r="BE1209"/>
  <c r="BI1205"/>
  <c r="BH1205"/>
  <c r="BG1205"/>
  <c r="BF1205"/>
  <c r="T1205"/>
  <c r="R1205"/>
  <c r="P1205"/>
  <c r="BK1205"/>
  <c r="J1205"/>
  <c r="BE1205"/>
  <c r="BI1201"/>
  <c r="BH1201"/>
  <c r="BG1201"/>
  <c r="BF1201"/>
  <c r="T1201"/>
  <c r="R1201"/>
  <c r="P1201"/>
  <c r="BK1201"/>
  <c r="J1201"/>
  <c r="BE1201"/>
  <c r="BI1197"/>
  <c r="BH1197"/>
  <c r="BG1197"/>
  <c r="BF1197"/>
  <c r="T1197"/>
  <c r="R1197"/>
  <c r="P1197"/>
  <c r="BK1197"/>
  <c r="J1197"/>
  <c r="BE1197"/>
  <c r="BI1196"/>
  <c r="BH1196"/>
  <c r="BG1196"/>
  <c r="BF1196"/>
  <c r="T1196"/>
  <c r="R1196"/>
  <c r="P1196"/>
  <c r="BK1196"/>
  <c r="J1196"/>
  <c r="BE1196"/>
  <c r="BI1193"/>
  <c r="BH1193"/>
  <c r="BG1193"/>
  <c r="BF1193"/>
  <c r="T1193"/>
  <c r="R1193"/>
  <c r="P1193"/>
  <c r="BK1193"/>
  <c r="J1193"/>
  <c r="BE1193"/>
  <c r="BI1190"/>
  <c r="BH1190"/>
  <c r="BG1190"/>
  <c r="BF1190"/>
  <c r="T1190"/>
  <c r="R1190"/>
  <c r="P1190"/>
  <c r="BK1190"/>
  <c r="J1190"/>
  <c r="BE1190"/>
  <c r="BI1186"/>
  <c r="BH1186"/>
  <c r="BG1186"/>
  <c r="BF1186"/>
  <c r="T1186"/>
  <c r="R1186"/>
  <c r="P1186"/>
  <c r="BK1186"/>
  <c r="J1186"/>
  <c r="BE1186"/>
  <c r="BI1183"/>
  <c r="BH1183"/>
  <c r="BG1183"/>
  <c r="BF1183"/>
  <c r="T1183"/>
  <c r="R1183"/>
  <c r="P1183"/>
  <c r="BK1183"/>
  <c r="J1183"/>
  <c r="BE1183"/>
  <c r="BI1179"/>
  <c r="BH1179"/>
  <c r="BG1179"/>
  <c r="BF1179"/>
  <c r="T1179"/>
  <c r="R1179"/>
  <c r="P1179"/>
  <c r="BK1179"/>
  <c r="J1179"/>
  <c r="BE1179"/>
  <c r="BI1176"/>
  <c r="BH1176"/>
  <c r="BG1176"/>
  <c r="BF1176"/>
  <c r="T1176"/>
  <c r="R1176"/>
  <c r="P1176"/>
  <c r="BK1176"/>
  <c r="J1176"/>
  <c r="BE1176"/>
  <c r="BI1172"/>
  <c r="BH1172"/>
  <c r="BG1172"/>
  <c r="BF1172"/>
  <c r="T1172"/>
  <c r="R1172"/>
  <c r="P1172"/>
  <c r="BK1172"/>
  <c r="J1172"/>
  <c r="BE1172"/>
  <c r="BI1169"/>
  <c r="BH1169"/>
  <c r="BG1169"/>
  <c r="BF1169"/>
  <c r="T1169"/>
  <c r="R1169"/>
  <c r="P1169"/>
  <c r="BK1169"/>
  <c r="J1169"/>
  <c r="BE1169"/>
  <c r="BI1166"/>
  <c r="BH1166"/>
  <c r="BG1166"/>
  <c r="BF1166"/>
  <c r="T1166"/>
  <c r="R1166"/>
  <c r="P1166"/>
  <c r="BK1166"/>
  <c r="J1166"/>
  <c r="BE1166"/>
  <c r="BI1163"/>
  <c r="BH1163"/>
  <c r="BG1163"/>
  <c r="BF1163"/>
  <c r="T1163"/>
  <c r="R1163"/>
  <c r="P1163"/>
  <c r="BK1163"/>
  <c r="J1163"/>
  <c r="BE1163"/>
  <c r="BI1157"/>
  <c r="BH1157"/>
  <c r="BG1157"/>
  <c r="BF1157"/>
  <c r="T1157"/>
  <c r="R1157"/>
  <c r="P1157"/>
  <c r="BK1157"/>
  <c r="J1157"/>
  <c r="BE1157"/>
  <c r="BI1154"/>
  <c r="BH1154"/>
  <c r="BG1154"/>
  <c r="BF1154"/>
  <c r="T1154"/>
  <c r="R1154"/>
  <c r="P1154"/>
  <c r="BK1154"/>
  <c r="J1154"/>
  <c r="BE1154"/>
  <c r="BI1151"/>
  <c r="BH1151"/>
  <c r="BG1151"/>
  <c r="BF1151"/>
  <c r="T1151"/>
  <c r="R1151"/>
  <c r="P1151"/>
  <c r="BK1151"/>
  <c r="J1151"/>
  <c r="BE1151"/>
  <c r="BI1148"/>
  <c r="BH1148"/>
  <c r="BG1148"/>
  <c r="BF1148"/>
  <c r="T1148"/>
  <c r="R1148"/>
  <c r="P1148"/>
  <c r="BK1148"/>
  <c r="J1148"/>
  <c r="BE1148"/>
  <c r="BI1142"/>
  <c r="BH1142"/>
  <c r="BG1142"/>
  <c r="BF1142"/>
  <c r="T1142"/>
  <c r="R1142"/>
  <c r="P1142"/>
  <c r="BK1142"/>
  <c r="J1142"/>
  <c r="BE1142"/>
  <c r="BI1138"/>
  <c r="BH1138"/>
  <c r="BG1138"/>
  <c r="BF1138"/>
  <c r="T1138"/>
  <c r="R1138"/>
  <c r="P1138"/>
  <c r="BK1138"/>
  <c r="J1138"/>
  <c r="BE1138"/>
  <c r="BI1134"/>
  <c r="BH1134"/>
  <c r="BG1134"/>
  <c r="BF1134"/>
  <c r="T1134"/>
  <c r="R1134"/>
  <c r="P1134"/>
  <c r="BK1134"/>
  <c r="J1134"/>
  <c r="BE1134"/>
  <c r="BI1130"/>
  <c r="BH1130"/>
  <c r="BG1130"/>
  <c r="BF1130"/>
  <c r="T1130"/>
  <c r="R1130"/>
  <c r="P1130"/>
  <c r="BK1130"/>
  <c r="J1130"/>
  <c r="BE1130"/>
  <c r="BI1126"/>
  <c r="BH1126"/>
  <c r="BG1126"/>
  <c r="BF1126"/>
  <c r="T1126"/>
  <c r="R1126"/>
  <c r="P1126"/>
  <c r="BK1126"/>
  <c r="J1126"/>
  <c r="BE1126"/>
  <c r="BI1122"/>
  <c r="BH1122"/>
  <c r="BG1122"/>
  <c r="BF1122"/>
  <c r="T1122"/>
  <c r="R1122"/>
  <c r="P1122"/>
  <c r="BK1122"/>
  <c r="J1122"/>
  <c r="BE1122"/>
  <c r="BI1118"/>
  <c r="BH1118"/>
  <c r="BG1118"/>
  <c r="BF1118"/>
  <c r="T1118"/>
  <c r="R1118"/>
  <c r="P1118"/>
  <c r="BK1118"/>
  <c r="J1118"/>
  <c r="BE1118"/>
  <c r="BI1114"/>
  <c r="BH1114"/>
  <c r="BG1114"/>
  <c r="BF1114"/>
  <c r="T1114"/>
  <c r="R1114"/>
  <c r="P1114"/>
  <c r="BK1114"/>
  <c r="J1114"/>
  <c r="BE1114"/>
  <c r="BI1110"/>
  <c r="BH1110"/>
  <c r="BG1110"/>
  <c r="BF1110"/>
  <c r="T1110"/>
  <c r="R1110"/>
  <c r="P1110"/>
  <c r="BK1110"/>
  <c r="J1110"/>
  <c r="BE1110"/>
  <c r="BI1106"/>
  <c r="BH1106"/>
  <c r="BG1106"/>
  <c r="BF1106"/>
  <c r="T1106"/>
  <c r="R1106"/>
  <c r="P1106"/>
  <c r="BK1106"/>
  <c r="J1106"/>
  <c r="BE1106"/>
  <c r="BI1102"/>
  <c r="BH1102"/>
  <c r="BG1102"/>
  <c r="BF1102"/>
  <c r="T1102"/>
  <c r="R1102"/>
  <c r="P1102"/>
  <c r="BK1102"/>
  <c r="J1102"/>
  <c r="BE1102"/>
  <c r="BI1098"/>
  <c r="BH1098"/>
  <c r="BG1098"/>
  <c r="BF1098"/>
  <c r="T1098"/>
  <c r="R1098"/>
  <c r="P1098"/>
  <c r="BK1098"/>
  <c r="J1098"/>
  <c r="BE1098"/>
  <c r="BI1094"/>
  <c r="BH1094"/>
  <c r="BG1094"/>
  <c r="BF1094"/>
  <c r="T1094"/>
  <c r="R1094"/>
  <c r="P1094"/>
  <c r="BK1094"/>
  <c r="J1094"/>
  <c r="BE1094"/>
  <c r="BI1090"/>
  <c r="BH1090"/>
  <c r="BG1090"/>
  <c r="BF1090"/>
  <c r="T1090"/>
  <c r="R1090"/>
  <c r="P1090"/>
  <c r="BK1090"/>
  <c r="J1090"/>
  <c r="BE1090"/>
  <c r="BI1086"/>
  <c r="BH1086"/>
  <c r="BG1086"/>
  <c r="BF1086"/>
  <c r="T1086"/>
  <c r="R1086"/>
  <c r="P1086"/>
  <c r="BK1086"/>
  <c r="J1086"/>
  <c r="BE1086"/>
  <c r="BI1082"/>
  <c r="BH1082"/>
  <c r="BG1082"/>
  <c r="BF1082"/>
  <c r="T1082"/>
  <c r="R1082"/>
  <c r="P1082"/>
  <c r="BK1082"/>
  <c r="J1082"/>
  <c r="BE1082"/>
  <c r="BI1078"/>
  <c r="BH1078"/>
  <c r="BG1078"/>
  <c r="BF1078"/>
  <c r="T1078"/>
  <c r="R1078"/>
  <c r="P1078"/>
  <c r="BK1078"/>
  <c r="J1078"/>
  <c r="BE1078"/>
  <c r="BI1074"/>
  <c r="BH1074"/>
  <c r="BG1074"/>
  <c r="BF1074"/>
  <c r="T1074"/>
  <c r="R1074"/>
  <c r="P1074"/>
  <c r="BK1074"/>
  <c r="J1074"/>
  <c r="BE1074"/>
  <c r="BI1071"/>
  <c r="BH1071"/>
  <c r="BG1071"/>
  <c r="BF1071"/>
  <c r="T1071"/>
  <c r="R1071"/>
  <c r="P1071"/>
  <c r="BK1071"/>
  <c r="J1071"/>
  <c r="BE1071"/>
  <c r="BI1067"/>
  <c r="BH1067"/>
  <c r="BG1067"/>
  <c r="BF1067"/>
  <c r="T1067"/>
  <c r="R1067"/>
  <c r="P1067"/>
  <c r="BK1067"/>
  <c r="J1067"/>
  <c r="BE1067"/>
  <c r="BI1063"/>
  <c r="BH1063"/>
  <c r="BG1063"/>
  <c r="BF1063"/>
  <c r="T1063"/>
  <c r="R1063"/>
  <c r="P1063"/>
  <c r="BK1063"/>
  <c r="J1063"/>
  <c r="BE1063"/>
  <c r="BI1058"/>
  <c r="BH1058"/>
  <c r="BG1058"/>
  <c r="BF1058"/>
  <c r="T1058"/>
  <c r="T1057"/>
  <c r="R1058"/>
  <c r="R1057"/>
  <c r="P1058"/>
  <c r="P1057"/>
  <c r="BK1058"/>
  <c r="BK1057"/>
  <c r="J1057"/>
  <c r="J1058"/>
  <c r="BE1058"/>
  <c r="J74"/>
  <c r="BI1056"/>
  <c r="BH1056"/>
  <c r="BG1056"/>
  <c r="BF1056"/>
  <c r="T1056"/>
  <c r="R1056"/>
  <c r="P1056"/>
  <c r="BK1056"/>
  <c r="J1056"/>
  <c r="BE1056"/>
  <c r="BI1053"/>
  <c r="BH1053"/>
  <c r="BG1053"/>
  <c r="BF1053"/>
  <c r="T1053"/>
  <c r="R1053"/>
  <c r="P1053"/>
  <c r="BK1053"/>
  <c r="J1053"/>
  <c r="BE1053"/>
  <c r="BI1050"/>
  <c r="BH1050"/>
  <c r="BG1050"/>
  <c r="BF1050"/>
  <c r="T1050"/>
  <c r="R1050"/>
  <c r="P1050"/>
  <c r="BK1050"/>
  <c r="J1050"/>
  <c r="BE1050"/>
  <c r="BI1047"/>
  <c r="BH1047"/>
  <c r="BG1047"/>
  <c r="BF1047"/>
  <c r="T1047"/>
  <c r="R1047"/>
  <c r="P1047"/>
  <c r="BK1047"/>
  <c r="J1047"/>
  <c r="BE1047"/>
  <c r="BI1044"/>
  <c r="BH1044"/>
  <c r="BG1044"/>
  <c r="BF1044"/>
  <c r="T1044"/>
  <c r="R1044"/>
  <c r="P1044"/>
  <c r="BK1044"/>
  <c r="J1044"/>
  <c r="BE1044"/>
  <c r="BI1041"/>
  <c r="BH1041"/>
  <c r="BG1041"/>
  <c r="BF1041"/>
  <c r="T1041"/>
  <c r="R1041"/>
  <c r="P1041"/>
  <c r="BK1041"/>
  <c r="J1041"/>
  <c r="BE1041"/>
  <c r="BI1038"/>
  <c r="BH1038"/>
  <c r="BG1038"/>
  <c r="BF1038"/>
  <c r="T1038"/>
  <c r="R1038"/>
  <c r="P1038"/>
  <c r="BK1038"/>
  <c r="J1038"/>
  <c r="BE1038"/>
  <c r="BI1035"/>
  <c r="BH1035"/>
  <c r="BG1035"/>
  <c r="BF1035"/>
  <c r="T1035"/>
  <c r="T1034"/>
  <c r="R1035"/>
  <c r="R1034"/>
  <c r="P1035"/>
  <c r="P1034"/>
  <c r="BK1035"/>
  <c r="BK1034"/>
  <c r="J1034"/>
  <c r="J1035"/>
  <c r="BE1035"/>
  <c r="J73"/>
  <c r="BI1033"/>
  <c r="BH1033"/>
  <c r="BG1033"/>
  <c r="BF1033"/>
  <c r="T1033"/>
  <c r="R1033"/>
  <c r="P1033"/>
  <c r="BK1033"/>
  <c r="J1033"/>
  <c r="BE1033"/>
  <c r="BI1025"/>
  <c r="BH1025"/>
  <c r="BG1025"/>
  <c r="BF1025"/>
  <c r="T1025"/>
  <c r="R1025"/>
  <c r="P1025"/>
  <c r="BK1025"/>
  <c r="J1025"/>
  <c r="BE1025"/>
  <c r="BI1017"/>
  <c r="BH1017"/>
  <c r="BG1017"/>
  <c r="BF1017"/>
  <c r="T1017"/>
  <c r="R1017"/>
  <c r="P1017"/>
  <c r="BK1017"/>
  <c r="J1017"/>
  <c r="BE1017"/>
  <c r="BI1016"/>
  <c r="BH1016"/>
  <c r="BG1016"/>
  <c r="BF1016"/>
  <c r="T1016"/>
  <c r="R1016"/>
  <c r="P1016"/>
  <c r="BK1016"/>
  <c r="J1016"/>
  <c r="BE1016"/>
  <c r="BI1008"/>
  <c r="BH1008"/>
  <c r="BG1008"/>
  <c r="BF1008"/>
  <c r="T1008"/>
  <c r="R1008"/>
  <c r="P1008"/>
  <c r="BK1008"/>
  <c r="J1008"/>
  <c r="BE1008"/>
  <c r="BI1004"/>
  <c r="BH1004"/>
  <c r="BG1004"/>
  <c r="BF1004"/>
  <c r="T1004"/>
  <c r="R1004"/>
  <c r="P1004"/>
  <c r="BK1004"/>
  <c r="J1004"/>
  <c r="BE1004"/>
  <c r="BI1002"/>
  <c r="BH1002"/>
  <c r="BG1002"/>
  <c r="BF1002"/>
  <c r="T1002"/>
  <c r="R1002"/>
  <c r="P1002"/>
  <c r="BK1002"/>
  <c r="J1002"/>
  <c r="BE1002"/>
  <c r="BI987"/>
  <c r="BH987"/>
  <c r="BG987"/>
  <c r="BF987"/>
  <c r="T987"/>
  <c r="R987"/>
  <c r="P987"/>
  <c r="BK987"/>
  <c r="J987"/>
  <c r="BE987"/>
  <c r="BI978"/>
  <c r="BH978"/>
  <c r="BG978"/>
  <c r="BF978"/>
  <c r="T978"/>
  <c r="R978"/>
  <c r="P978"/>
  <c r="BK978"/>
  <c r="J978"/>
  <c r="BE978"/>
  <c r="BI973"/>
  <c r="BH973"/>
  <c r="BG973"/>
  <c r="BF973"/>
  <c r="T973"/>
  <c r="R973"/>
  <c r="P973"/>
  <c r="BK973"/>
  <c r="J973"/>
  <c r="BE973"/>
  <c r="BI966"/>
  <c r="BH966"/>
  <c r="BG966"/>
  <c r="BF966"/>
  <c r="T966"/>
  <c r="R966"/>
  <c r="P966"/>
  <c r="BK966"/>
  <c r="J966"/>
  <c r="BE966"/>
  <c r="BI960"/>
  <c r="BH960"/>
  <c r="BG960"/>
  <c r="BF960"/>
  <c r="T960"/>
  <c r="R960"/>
  <c r="P960"/>
  <c r="BK960"/>
  <c r="J960"/>
  <c r="BE960"/>
  <c r="BI949"/>
  <c r="BH949"/>
  <c r="BG949"/>
  <c r="BF949"/>
  <c r="T949"/>
  <c r="R949"/>
  <c r="P949"/>
  <c r="BK949"/>
  <c r="J949"/>
  <c r="BE949"/>
  <c r="BI944"/>
  <c r="BH944"/>
  <c r="BG944"/>
  <c r="BF944"/>
  <c r="T944"/>
  <c r="R944"/>
  <c r="P944"/>
  <c r="BK944"/>
  <c r="J944"/>
  <c r="BE944"/>
  <c r="BI938"/>
  <c r="BH938"/>
  <c r="BG938"/>
  <c r="BF938"/>
  <c r="T938"/>
  <c r="R938"/>
  <c r="P938"/>
  <c r="BK938"/>
  <c r="J938"/>
  <c r="BE938"/>
  <c r="BI931"/>
  <c r="BH931"/>
  <c r="BG931"/>
  <c r="BF931"/>
  <c r="T931"/>
  <c r="R931"/>
  <c r="P931"/>
  <c r="BK931"/>
  <c r="J931"/>
  <c r="BE931"/>
  <c r="BI925"/>
  <c r="BH925"/>
  <c r="BG925"/>
  <c r="BF925"/>
  <c r="T925"/>
  <c r="R925"/>
  <c r="P925"/>
  <c r="BK925"/>
  <c r="J925"/>
  <c r="BE925"/>
  <c r="BI920"/>
  <c r="BH920"/>
  <c r="BG920"/>
  <c r="BF920"/>
  <c r="T920"/>
  <c r="R920"/>
  <c r="P920"/>
  <c r="BK920"/>
  <c r="J920"/>
  <c r="BE920"/>
  <c r="BI917"/>
  <c r="BH917"/>
  <c r="BG917"/>
  <c r="BF917"/>
  <c r="T917"/>
  <c r="R917"/>
  <c r="P917"/>
  <c r="BK917"/>
  <c r="J917"/>
  <c r="BE917"/>
  <c r="BI912"/>
  <c r="BH912"/>
  <c r="BG912"/>
  <c r="BF912"/>
  <c r="T912"/>
  <c r="R912"/>
  <c r="P912"/>
  <c r="BK912"/>
  <c r="J912"/>
  <c r="BE912"/>
  <c r="BI905"/>
  <c r="BH905"/>
  <c r="BG905"/>
  <c r="BF905"/>
  <c r="T905"/>
  <c r="R905"/>
  <c r="P905"/>
  <c r="BK905"/>
  <c r="J905"/>
  <c r="BE905"/>
  <c r="BI900"/>
  <c r="BH900"/>
  <c r="BG900"/>
  <c r="BF900"/>
  <c r="T900"/>
  <c r="R900"/>
  <c r="P900"/>
  <c r="BK900"/>
  <c r="J900"/>
  <c r="BE900"/>
  <c r="BI898"/>
  <c r="BH898"/>
  <c r="BG898"/>
  <c r="BF898"/>
  <c r="T898"/>
  <c r="R898"/>
  <c r="P898"/>
  <c r="BK898"/>
  <c r="J898"/>
  <c r="BE898"/>
  <c r="BI897"/>
  <c r="BH897"/>
  <c r="BG897"/>
  <c r="BF897"/>
  <c r="T897"/>
  <c r="R897"/>
  <c r="P897"/>
  <c r="BK897"/>
  <c r="J897"/>
  <c r="BE897"/>
  <c r="BI894"/>
  <c r="BH894"/>
  <c r="BG894"/>
  <c r="BF894"/>
  <c r="T894"/>
  <c r="R894"/>
  <c r="P894"/>
  <c r="BK894"/>
  <c r="J894"/>
  <c r="BE894"/>
  <c r="BI886"/>
  <c r="BH886"/>
  <c r="BG886"/>
  <c r="BF886"/>
  <c r="T886"/>
  <c r="R886"/>
  <c r="P886"/>
  <c r="BK886"/>
  <c r="J886"/>
  <c r="BE886"/>
  <c r="BI879"/>
  <c r="BH879"/>
  <c r="BG879"/>
  <c r="BF879"/>
  <c r="T879"/>
  <c r="R879"/>
  <c r="P879"/>
  <c r="BK879"/>
  <c r="J879"/>
  <c r="BE879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3"/>
  <c r="BH863"/>
  <c r="BG863"/>
  <c r="BF863"/>
  <c r="T863"/>
  <c r="R863"/>
  <c r="P863"/>
  <c r="BK863"/>
  <c r="J863"/>
  <c r="BE863"/>
  <c r="BI859"/>
  <c r="BH859"/>
  <c r="BG859"/>
  <c r="BF859"/>
  <c r="T859"/>
  <c r="R859"/>
  <c r="P859"/>
  <c r="BK859"/>
  <c r="J859"/>
  <c r="BE859"/>
  <c r="BI856"/>
  <c r="BH856"/>
  <c r="BG856"/>
  <c r="BF856"/>
  <c r="T856"/>
  <c r="R856"/>
  <c r="P856"/>
  <c r="BK856"/>
  <c r="J856"/>
  <c r="BE856"/>
  <c r="BI853"/>
  <c r="BH853"/>
  <c r="BG853"/>
  <c r="BF853"/>
  <c r="T853"/>
  <c r="T852"/>
  <c r="R853"/>
  <c r="R852"/>
  <c r="P853"/>
  <c r="P852"/>
  <c r="BK853"/>
  <c r="BK852"/>
  <c r="J852"/>
  <c r="J853"/>
  <c r="BE853"/>
  <c r="J72"/>
  <c r="BI851"/>
  <c r="BH851"/>
  <c r="BG851"/>
  <c r="BF851"/>
  <c r="T851"/>
  <c r="R851"/>
  <c r="P851"/>
  <c r="BK851"/>
  <c r="J851"/>
  <c r="BE851"/>
  <c r="BI849"/>
  <c r="BH849"/>
  <c r="BG849"/>
  <c r="BF849"/>
  <c r="T849"/>
  <c r="R849"/>
  <c r="P849"/>
  <c r="BK849"/>
  <c r="J849"/>
  <c r="BE849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7"/>
  <c r="BH837"/>
  <c r="BG837"/>
  <c r="BF837"/>
  <c r="T837"/>
  <c r="R837"/>
  <c r="P837"/>
  <c r="BK837"/>
  <c r="J837"/>
  <c r="BE837"/>
  <c r="BI833"/>
  <c r="BH833"/>
  <c r="BG833"/>
  <c r="BF833"/>
  <c r="T833"/>
  <c r="R833"/>
  <c r="P833"/>
  <c r="BK833"/>
  <c r="J833"/>
  <c r="BE833"/>
  <c r="BI829"/>
  <c r="BH829"/>
  <c r="BG829"/>
  <c r="BF829"/>
  <c r="T829"/>
  <c r="R829"/>
  <c r="P829"/>
  <c r="BK829"/>
  <c r="J829"/>
  <c r="BE829"/>
  <c r="BI824"/>
  <c r="BH824"/>
  <c r="BG824"/>
  <c r="BF824"/>
  <c r="T824"/>
  <c r="R824"/>
  <c r="P824"/>
  <c r="BK824"/>
  <c r="J824"/>
  <c r="BE824"/>
  <c r="BI821"/>
  <c r="BH821"/>
  <c r="BG821"/>
  <c r="BF821"/>
  <c r="T821"/>
  <c r="R821"/>
  <c r="P821"/>
  <c r="BK821"/>
  <c r="J821"/>
  <c r="BE821"/>
  <c r="BI815"/>
  <c r="BH815"/>
  <c r="BG815"/>
  <c r="BF815"/>
  <c r="T815"/>
  <c r="R815"/>
  <c r="P815"/>
  <c r="BK815"/>
  <c r="J815"/>
  <c r="BE815"/>
  <c r="BI806"/>
  <c r="BH806"/>
  <c r="BG806"/>
  <c r="BF806"/>
  <c r="T806"/>
  <c r="R806"/>
  <c r="P806"/>
  <c r="BK806"/>
  <c r="J806"/>
  <c r="BE806"/>
  <c r="BI797"/>
  <c r="BH797"/>
  <c r="BG797"/>
  <c r="BF797"/>
  <c r="T797"/>
  <c r="R797"/>
  <c r="P797"/>
  <c r="BK797"/>
  <c r="J797"/>
  <c r="BE797"/>
  <c r="BI792"/>
  <c r="BH792"/>
  <c r="BG792"/>
  <c r="BF792"/>
  <c r="T792"/>
  <c r="T791"/>
  <c r="R792"/>
  <c r="R791"/>
  <c r="P792"/>
  <c r="P791"/>
  <c r="BK792"/>
  <c r="BK791"/>
  <c r="J791"/>
  <c r="J792"/>
  <c r="BE792"/>
  <c r="J71"/>
  <c r="BI788"/>
  <c r="BH788"/>
  <c r="BG788"/>
  <c r="BF788"/>
  <c r="T788"/>
  <c r="R788"/>
  <c r="P788"/>
  <c r="BK788"/>
  <c r="J788"/>
  <c r="BE788"/>
  <c r="BI785"/>
  <c r="BH785"/>
  <c r="BG785"/>
  <c r="BF785"/>
  <c r="T785"/>
  <c r="R785"/>
  <c r="P785"/>
  <c r="BK785"/>
  <c r="J785"/>
  <c r="BE785"/>
  <c r="BI781"/>
  <c r="BH781"/>
  <c r="BG781"/>
  <c r="BF781"/>
  <c r="T781"/>
  <c r="T780"/>
  <c r="R781"/>
  <c r="R780"/>
  <c r="P781"/>
  <c r="P780"/>
  <c r="BK781"/>
  <c r="BK780"/>
  <c r="J780"/>
  <c r="J781"/>
  <c r="BE781"/>
  <c r="J70"/>
  <c r="BI779"/>
  <c r="BH779"/>
  <c r="BG779"/>
  <c r="BF779"/>
  <c r="T779"/>
  <c r="R779"/>
  <c r="P779"/>
  <c r="BK779"/>
  <c r="J779"/>
  <c r="BE779"/>
  <c r="BI776"/>
  <c r="BH776"/>
  <c r="BG776"/>
  <c r="BF776"/>
  <c r="T776"/>
  <c r="R776"/>
  <c r="P776"/>
  <c r="BK776"/>
  <c r="J776"/>
  <c r="BE776"/>
  <c r="BI773"/>
  <c r="BH773"/>
  <c r="BG773"/>
  <c r="BF773"/>
  <c r="T773"/>
  <c r="R773"/>
  <c r="P773"/>
  <c r="BK773"/>
  <c r="J773"/>
  <c r="BE773"/>
  <c r="BI770"/>
  <c r="BH770"/>
  <c r="BG770"/>
  <c r="BF770"/>
  <c r="T770"/>
  <c r="R770"/>
  <c r="P770"/>
  <c r="BK770"/>
  <c r="J770"/>
  <c r="BE770"/>
  <c r="BI767"/>
  <c r="BH767"/>
  <c r="BG767"/>
  <c r="BF767"/>
  <c r="T767"/>
  <c r="R767"/>
  <c r="P767"/>
  <c r="BK767"/>
  <c r="J767"/>
  <c r="BE767"/>
  <c r="BI764"/>
  <c r="BH764"/>
  <c r="BG764"/>
  <c r="BF764"/>
  <c r="T764"/>
  <c r="R764"/>
  <c r="P764"/>
  <c r="BK764"/>
  <c r="J764"/>
  <c r="BE764"/>
  <c r="BI761"/>
  <c r="BH761"/>
  <c r="BG761"/>
  <c r="BF761"/>
  <c r="T761"/>
  <c r="R761"/>
  <c r="P761"/>
  <c r="BK761"/>
  <c r="J761"/>
  <c r="BE761"/>
  <c r="BI758"/>
  <c r="BH758"/>
  <c r="BG758"/>
  <c r="BF758"/>
  <c r="T758"/>
  <c r="T757"/>
  <c r="R758"/>
  <c r="R757"/>
  <c r="P758"/>
  <c r="P757"/>
  <c r="BK758"/>
  <c r="BK757"/>
  <c r="J757"/>
  <c r="J758"/>
  <c r="BE758"/>
  <c r="J69"/>
  <c r="BI756"/>
  <c r="BH756"/>
  <c r="BG756"/>
  <c r="BF756"/>
  <c r="T756"/>
  <c r="R756"/>
  <c r="P756"/>
  <c r="BK756"/>
  <c r="J756"/>
  <c r="BE756"/>
  <c r="BI755"/>
  <c r="BH755"/>
  <c r="BG755"/>
  <c r="BF755"/>
  <c r="T755"/>
  <c r="R755"/>
  <c r="P755"/>
  <c r="BK755"/>
  <c r="J755"/>
  <c r="BE755"/>
  <c r="BI752"/>
  <c r="BH752"/>
  <c r="BG752"/>
  <c r="BF752"/>
  <c r="T752"/>
  <c r="R752"/>
  <c r="P752"/>
  <c r="BK752"/>
  <c r="J752"/>
  <c r="BE752"/>
  <c r="BI751"/>
  <c r="BH751"/>
  <c r="BG751"/>
  <c r="BF751"/>
  <c r="T751"/>
  <c r="R751"/>
  <c r="P751"/>
  <c r="BK751"/>
  <c r="J751"/>
  <c r="BE751"/>
  <c r="BI743"/>
  <c r="BH743"/>
  <c r="BG743"/>
  <c r="BF743"/>
  <c r="T743"/>
  <c r="T742"/>
  <c r="R743"/>
  <c r="R742"/>
  <c r="P743"/>
  <c r="P742"/>
  <c r="BK743"/>
  <c r="BK742"/>
  <c r="J742"/>
  <c r="J743"/>
  <c r="BE743"/>
  <c r="J68"/>
  <c r="BI741"/>
  <c r="BH741"/>
  <c r="BG741"/>
  <c r="BF741"/>
  <c r="T741"/>
  <c r="R741"/>
  <c r="P741"/>
  <c r="BK741"/>
  <c r="J741"/>
  <c r="BE741"/>
  <c r="BI740"/>
  <c r="BH740"/>
  <c r="BG740"/>
  <c r="BF740"/>
  <c r="T740"/>
  <c r="R740"/>
  <c r="P740"/>
  <c r="BK740"/>
  <c r="J740"/>
  <c r="BE740"/>
  <c r="BI732"/>
  <c r="BH732"/>
  <c r="BG732"/>
  <c r="BF732"/>
  <c r="T732"/>
  <c r="R732"/>
  <c r="P732"/>
  <c r="BK732"/>
  <c r="J732"/>
  <c r="BE732"/>
  <c r="BI731"/>
  <c r="BH731"/>
  <c r="BG731"/>
  <c r="BF731"/>
  <c r="T731"/>
  <c r="R731"/>
  <c r="P731"/>
  <c r="BK731"/>
  <c r="J731"/>
  <c r="BE731"/>
  <c r="BI727"/>
  <c r="BH727"/>
  <c r="BG727"/>
  <c r="BF727"/>
  <c r="T727"/>
  <c r="R727"/>
  <c r="P727"/>
  <c r="BK727"/>
  <c r="J727"/>
  <c r="BE727"/>
  <c r="BI726"/>
  <c r="BH726"/>
  <c r="BG726"/>
  <c r="BF726"/>
  <c r="T726"/>
  <c r="R726"/>
  <c r="P726"/>
  <c r="BK726"/>
  <c r="J726"/>
  <c r="BE726"/>
  <c r="BI719"/>
  <c r="BH719"/>
  <c r="BG719"/>
  <c r="BF719"/>
  <c r="T719"/>
  <c r="R719"/>
  <c r="P719"/>
  <c r="BK719"/>
  <c r="J719"/>
  <c r="BE719"/>
  <c r="BI718"/>
  <c r="BH718"/>
  <c r="BG718"/>
  <c r="BF718"/>
  <c r="T718"/>
  <c r="R718"/>
  <c r="P718"/>
  <c r="BK718"/>
  <c r="J718"/>
  <c r="BE718"/>
  <c r="BI715"/>
  <c r="BH715"/>
  <c r="BG715"/>
  <c r="BF715"/>
  <c r="T715"/>
  <c r="R715"/>
  <c r="P715"/>
  <c r="BK715"/>
  <c r="J715"/>
  <c r="BE715"/>
  <c r="BI713"/>
  <c r="BH713"/>
  <c r="BG713"/>
  <c r="BF713"/>
  <c r="T713"/>
  <c r="R713"/>
  <c r="P713"/>
  <c r="BK713"/>
  <c r="J713"/>
  <c r="BE713"/>
  <c r="BI711"/>
  <c r="BH711"/>
  <c r="BG711"/>
  <c r="BF711"/>
  <c r="T711"/>
  <c r="T710"/>
  <c r="T709"/>
  <c r="R711"/>
  <c r="R710"/>
  <c r="R709"/>
  <c r="P711"/>
  <c r="P710"/>
  <c r="P709"/>
  <c r="BK711"/>
  <c r="BK710"/>
  <c r="J710"/>
  <c r="BK709"/>
  <c r="J709"/>
  <c r="J711"/>
  <c r="BE711"/>
  <c r="J67"/>
  <c r="J66"/>
  <c r="BI708"/>
  <c r="BH708"/>
  <c r="BG708"/>
  <c r="BF708"/>
  <c r="T708"/>
  <c r="T707"/>
  <c r="R708"/>
  <c r="R707"/>
  <c r="P708"/>
  <c r="P707"/>
  <c r="BK708"/>
  <c r="BK707"/>
  <c r="J707"/>
  <c r="J708"/>
  <c r="BE708"/>
  <c r="J65"/>
  <c r="BI704"/>
  <c r="BH704"/>
  <c r="BG704"/>
  <c r="BF704"/>
  <c r="T704"/>
  <c r="R704"/>
  <c r="P704"/>
  <c r="BK704"/>
  <c r="J704"/>
  <c r="BE704"/>
  <c r="BI701"/>
  <c r="BH701"/>
  <c r="BG701"/>
  <c r="BF701"/>
  <c r="T701"/>
  <c r="R701"/>
  <c r="P701"/>
  <c r="BK701"/>
  <c r="J701"/>
  <c r="BE701"/>
  <c r="BI694"/>
  <c r="BH694"/>
  <c r="BG694"/>
  <c r="BF694"/>
  <c r="T694"/>
  <c r="R694"/>
  <c r="P694"/>
  <c r="BK694"/>
  <c r="J694"/>
  <c r="BE694"/>
  <c r="BI689"/>
  <c r="BH689"/>
  <c r="BG689"/>
  <c r="BF689"/>
  <c r="T689"/>
  <c r="R689"/>
  <c r="P689"/>
  <c r="BK689"/>
  <c r="J689"/>
  <c r="BE689"/>
  <c r="BI687"/>
  <c r="BH687"/>
  <c r="BG687"/>
  <c r="BF687"/>
  <c r="T687"/>
  <c r="R687"/>
  <c r="P687"/>
  <c r="BK687"/>
  <c r="J687"/>
  <c r="BE687"/>
  <c r="BI686"/>
  <c r="BH686"/>
  <c r="BG686"/>
  <c r="BF686"/>
  <c r="T686"/>
  <c r="R686"/>
  <c r="P686"/>
  <c r="BK686"/>
  <c r="J686"/>
  <c r="BE686"/>
  <c r="BI685"/>
  <c r="BH685"/>
  <c r="BG685"/>
  <c r="BF685"/>
  <c r="T685"/>
  <c r="T684"/>
  <c r="R685"/>
  <c r="R684"/>
  <c r="P685"/>
  <c r="P684"/>
  <c r="BK685"/>
  <c r="BK684"/>
  <c r="J684"/>
  <c r="J685"/>
  <c r="BE685"/>
  <c r="J64"/>
  <c r="BI681"/>
  <c r="BH681"/>
  <c r="BG681"/>
  <c r="BF681"/>
  <c r="T681"/>
  <c r="R681"/>
  <c r="P681"/>
  <c r="BK681"/>
  <c r="J681"/>
  <c r="BE681"/>
  <c r="BI678"/>
  <c r="BH678"/>
  <c r="BG678"/>
  <c r="BF678"/>
  <c r="T678"/>
  <c r="R678"/>
  <c r="P678"/>
  <c r="BK678"/>
  <c r="J678"/>
  <c r="BE678"/>
  <c r="BI675"/>
  <c r="BH675"/>
  <c r="BG675"/>
  <c r="BF675"/>
  <c r="T675"/>
  <c r="R675"/>
  <c r="P675"/>
  <c r="BK675"/>
  <c r="J675"/>
  <c r="BE675"/>
  <c r="BI672"/>
  <c r="BH672"/>
  <c r="BG672"/>
  <c r="BF672"/>
  <c r="T672"/>
  <c r="R672"/>
  <c r="P672"/>
  <c r="BK672"/>
  <c r="J672"/>
  <c r="BE672"/>
  <c r="BI669"/>
  <c r="BH669"/>
  <c r="BG669"/>
  <c r="BF669"/>
  <c r="T669"/>
  <c r="R669"/>
  <c r="P669"/>
  <c r="BK669"/>
  <c r="J669"/>
  <c r="BE669"/>
  <c r="BI660"/>
  <c r="BH660"/>
  <c r="BG660"/>
  <c r="BF660"/>
  <c r="T660"/>
  <c r="R660"/>
  <c r="P660"/>
  <c r="BK660"/>
  <c r="J660"/>
  <c r="BE660"/>
  <c r="BI657"/>
  <c r="BH657"/>
  <c r="BG657"/>
  <c r="BF657"/>
  <c r="T657"/>
  <c r="R657"/>
  <c r="P657"/>
  <c r="BK657"/>
  <c r="J657"/>
  <c r="BE657"/>
  <c r="BI654"/>
  <c r="BH654"/>
  <c r="BG654"/>
  <c r="BF654"/>
  <c r="T654"/>
  <c r="R654"/>
  <c r="P654"/>
  <c r="BK654"/>
  <c r="J654"/>
  <c r="BE654"/>
  <c r="BI638"/>
  <c r="BH638"/>
  <c r="BG638"/>
  <c r="BF638"/>
  <c r="T638"/>
  <c r="R638"/>
  <c r="P638"/>
  <c r="BK638"/>
  <c r="J638"/>
  <c r="BE638"/>
  <c r="BI631"/>
  <c r="BH631"/>
  <c r="BG631"/>
  <c r="BF631"/>
  <c r="T631"/>
  <c r="R631"/>
  <c r="P631"/>
  <c r="BK631"/>
  <c r="J631"/>
  <c r="BE631"/>
  <c r="BI628"/>
  <c r="BH628"/>
  <c r="BG628"/>
  <c r="BF628"/>
  <c r="T628"/>
  <c r="R628"/>
  <c r="P628"/>
  <c r="BK628"/>
  <c r="J628"/>
  <c r="BE628"/>
  <c r="BI625"/>
  <c r="BH625"/>
  <c r="BG625"/>
  <c r="BF625"/>
  <c r="T625"/>
  <c r="R625"/>
  <c r="P625"/>
  <c r="BK625"/>
  <c r="J625"/>
  <c r="BE625"/>
  <c r="BI624"/>
  <c r="BH624"/>
  <c r="BG624"/>
  <c r="BF624"/>
  <c r="T624"/>
  <c r="R624"/>
  <c r="P624"/>
  <c r="BK624"/>
  <c r="J624"/>
  <c r="BE624"/>
  <c r="BI620"/>
  <c r="BH620"/>
  <c r="BG620"/>
  <c r="BF620"/>
  <c r="T620"/>
  <c r="R620"/>
  <c r="P620"/>
  <c r="BK620"/>
  <c r="J620"/>
  <c r="BE620"/>
  <c r="BI617"/>
  <c r="BH617"/>
  <c r="BG617"/>
  <c r="BF617"/>
  <c r="T617"/>
  <c r="R617"/>
  <c r="P617"/>
  <c r="BK617"/>
  <c r="J617"/>
  <c r="BE617"/>
  <c r="BI614"/>
  <c r="BH614"/>
  <c r="BG614"/>
  <c r="BF614"/>
  <c r="T614"/>
  <c r="R614"/>
  <c r="P614"/>
  <c r="BK614"/>
  <c r="J614"/>
  <c r="BE614"/>
  <c r="BI611"/>
  <c r="BH611"/>
  <c r="BG611"/>
  <c r="BF611"/>
  <c r="T611"/>
  <c r="R611"/>
  <c r="P611"/>
  <c r="BK611"/>
  <c r="J611"/>
  <c r="BE611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9"/>
  <c r="BH599"/>
  <c r="BG599"/>
  <c r="BF599"/>
  <c r="T599"/>
  <c r="R599"/>
  <c r="P599"/>
  <c r="BK599"/>
  <c r="J599"/>
  <c r="BE599"/>
  <c r="BI596"/>
  <c r="BH596"/>
  <c r="BG596"/>
  <c r="BF596"/>
  <c r="T596"/>
  <c r="R596"/>
  <c r="P596"/>
  <c r="BK596"/>
  <c r="J596"/>
  <c r="BE596"/>
  <c r="BI593"/>
  <c r="BH593"/>
  <c r="BG593"/>
  <c r="BF593"/>
  <c r="T593"/>
  <c r="R593"/>
  <c r="P593"/>
  <c r="BK593"/>
  <c r="J593"/>
  <c r="BE593"/>
  <c r="BI588"/>
  <c r="BH588"/>
  <c r="BG588"/>
  <c r="BF588"/>
  <c r="T588"/>
  <c r="R588"/>
  <c r="P588"/>
  <c r="BK588"/>
  <c r="J588"/>
  <c r="BE588"/>
  <c r="BI584"/>
  <c r="BH584"/>
  <c r="BG584"/>
  <c r="BF584"/>
  <c r="T584"/>
  <c r="R584"/>
  <c r="P584"/>
  <c r="BK584"/>
  <c r="J584"/>
  <c r="BE584"/>
  <c r="BI581"/>
  <c r="BH581"/>
  <c r="BG581"/>
  <c r="BF581"/>
  <c r="T581"/>
  <c r="R581"/>
  <c r="P581"/>
  <c r="BK581"/>
  <c r="J581"/>
  <c r="BE581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69"/>
  <c r="BH569"/>
  <c r="BG569"/>
  <c r="BF569"/>
  <c r="T569"/>
  <c r="R569"/>
  <c r="P569"/>
  <c r="BK569"/>
  <c r="J569"/>
  <c r="BE569"/>
  <c r="BI564"/>
  <c r="BH564"/>
  <c r="BG564"/>
  <c r="BF564"/>
  <c r="T564"/>
  <c r="R564"/>
  <c r="P564"/>
  <c r="BK564"/>
  <c r="J564"/>
  <c r="BE564"/>
  <c r="BI561"/>
  <c r="BH561"/>
  <c r="BG561"/>
  <c r="BF561"/>
  <c r="T561"/>
  <c r="R561"/>
  <c r="P561"/>
  <c r="BK561"/>
  <c r="J561"/>
  <c r="BE561"/>
  <c r="BI558"/>
  <c r="BH558"/>
  <c r="BG558"/>
  <c r="BF558"/>
  <c r="T558"/>
  <c r="R558"/>
  <c r="P558"/>
  <c r="BK558"/>
  <c r="J558"/>
  <c r="BE558"/>
  <c r="BI554"/>
  <c r="BH554"/>
  <c r="BG554"/>
  <c r="BF554"/>
  <c r="T554"/>
  <c r="R554"/>
  <c r="P554"/>
  <c r="BK554"/>
  <c r="J554"/>
  <c r="BE554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3"/>
  <c r="BH533"/>
  <c r="BG533"/>
  <c r="BF533"/>
  <c r="T533"/>
  <c r="R533"/>
  <c r="P533"/>
  <c r="BK533"/>
  <c r="J533"/>
  <c r="BE533"/>
  <c r="BI525"/>
  <c r="BH525"/>
  <c r="BG525"/>
  <c r="BF525"/>
  <c r="T525"/>
  <c r="R525"/>
  <c r="P525"/>
  <c r="BK525"/>
  <c r="J525"/>
  <c r="BE525"/>
  <c r="BI520"/>
  <c r="BH520"/>
  <c r="BG520"/>
  <c r="BF520"/>
  <c r="T520"/>
  <c r="R520"/>
  <c r="P520"/>
  <c r="BK520"/>
  <c r="J520"/>
  <c r="BE520"/>
  <c r="BI517"/>
  <c r="BH517"/>
  <c r="BG517"/>
  <c r="BF517"/>
  <c r="T517"/>
  <c r="R517"/>
  <c r="P517"/>
  <c r="BK517"/>
  <c r="J517"/>
  <c r="BE517"/>
  <c r="BI513"/>
  <c r="BH513"/>
  <c r="BG513"/>
  <c r="BF513"/>
  <c r="T513"/>
  <c r="R513"/>
  <c r="P513"/>
  <c r="BK513"/>
  <c r="J513"/>
  <c r="BE513"/>
  <c r="BI509"/>
  <c r="BH509"/>
  <c r="BG509"/>
  <c r="BF509"/>
  <c r="T509"/>
  <c r="R509"/>
  <c r="P509"/>
  <c r="BK509"/>
  <c r="J509"/>
  <c r="BE509"/>
  <c r="BI501"/>
  <c r="BH501"/>
  <c r="BG501"/>
  <c r="BF501"/>
  <c r="T501"/>
  <c r="R501"/>
  <c r="P501"/>
  <c r="BK501"/>
  <c r="J501"/>
  <c r="BE501"/>
  <c r="BI498"/>
  <c r="BH498"/>
  <c r="BG498"/>
  <c r="BF498"/>
  <c r="T498"/>
  <c r="R498"/>
  <c r="P498"/>
  <c r="BK498"/>
  <c r="J498"/>
  <c r="BE498"/>
  <c r="BI493"/>
  <c r="BH493"/>
  <c r="BG493"/>
  <c r="BF493"/>
  <c r="T493"/>
  <c r="R493"/>
  <c r="P493"/>
  <c r="BK493"/>
  <c r="J493"/>
  <c r="BE493"/>
  <c r="BI489"/>
  <c r="BH489"/>
  <c r="BG489"/>
  <c r="BF489"/>
  <c r="T489"/>
  <c r="R489"/>
  <c r="P489"/>
  <c r="BK489"/>
  <c r="J489"/>
  <c r="BE489"/>
  <c r="BI483"/>
  <c r="BH483"/>
  <c r="BG483"/>
  <c r="BF483"/>
  <c r="T483"/>
  <c r="R483"/>
  <c r="P483"/>
  <c r="BK483"/>
  <c r="J483"/>
  <c r="BE483"/>
  <c r="BI476"/>
  <c r="BH476"/>
  <c r="BG476"/>
  <c r="BF476"/>
  <c r="T476"/>
  <c r="R476"/>
  <c r="P476"/>
  <c r="BK476"/>
  <c r="J476"/>
  <c r="BE476"/>
  <c r="BI469"/>
  <c r="BH469"/>
  <c r="BG469"/>
  <c r="BF469"/>
  <c r="T469"/>
  <c r="R469"/>
  <c r="P469"/>
  <c r="BK469"/>
  <c r="J469"/>
  <c r="BE469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4"/>
  <c r="BH454"/>
  <c r="BG454"/>
  <c r="BF454"/>
  <c r="T454"/>
  <c r="R454"/>
  <c r="P454"/>
  <c r="BK454"/>
  <c r="J454"/>
  <c r="BE454"/>
  <c r="BI446"/>
  <c r="BH446"/>
  <c r="BG446"/>
  <c r="BF446"/>
  <c r="T446"/>
  <c r="R446"/>
  <c r="P446"/>
  <c r="BK446"/>
  <c r="J446"/>
  <c r="BE446"/>
  <c r="BI443"/>
  <c r="BH443"/>
  <c r="BG443"/>
  <c r="BF443"/>
  <c r="T443"/>
  <c r="R443"/>
  <c r="P443"/>
  <c r="BK443"/>
  <c r="J443"/>
  <c r="BE443"/>
  <c r="BI440"/>
  <c r="BH440"/>
  <c r="BG440"/>
  <c r="BF440"/>
  <c r="T440"/>
  <c r="R440"/>
  <c r="P440"/>
  <c r="BK440"/>
  <c r="J440"/>
  <c r="BE440"/>
  <c r="BI437"/>
  <c r="BH437"/>
  <c r="BG437"/>
  <c r="BF437"/>
  <c r="T437"/>
  <c r="R437"/>
  <c r="P437"/>
  <c r="BK437"/>
  <c r="J437"/>
  <c r="BE437"/>
  <c r="BI434"/>
  <c r="BH434"/>
  <c r="BG434"/>
  <c r="BF434"/>
  <c r="T434"/>
  <c r="R434"/>
  <c r="P434"/>
  <c r="BK434"/>
  <c r="J434"/>
  <c r="BE434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7"/>
  <c r="BH427"/>
  <c r="BG427"/>
  <c r="BF427"/>
  <c r="T427"/>
  <c r="R427"/>
  <c r="P427"/>
  <c r="BK427"/>
  <c r="J427"/>
  <c r="BE427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1"/>
  <c r="BH411"/>
  <c r="BG411"/>
  <c r="BF411"/>
  <c r="T411"/>
  <c r="T410"/>
  <c r="R411"/>
  <c r="R410"/>
  <c r="P411"/>
  <c r="P410"/>
  <c r="BK411"/>
  <c r="BK410"/>
  <c r="J410"/>
  <c r="J411"/>
  <c r="BE411"/>
  <c r="J63"/>
  <c r="BI409"/>
  <c r="BH409"/>
  <c r="BG409"/>
  <c r="BF409"/>
  <c r="T409"/>
  <c r="R409"/>
  <c r="P409"/>
  <c r="BK409"/>
  <c r="J409"/>
  <c r="BE409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0"/>
  <c r="BH400"/>
  <c r="BG400"/>
  <c r="BF400"/>
  <c r="T400"/>
  <c r="R400"/>
  <c r="P400"/>
  <c r="BK400"/>
  <c r="J400"/>
  <c r="BE400"/>
  <c r="BI397"/>
  <c r="BH397"/>
  <c r="BG397"/>
  <c r="BF397"/>
  <c r="T397"/>
  <c r="R397"/>
  <c r="P397"/>
  <c r="BK397"/>
  <c r="J397"/>
  <c r="BE397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6"/>
  <c r="BH356"/>
  <c r="BG356"/>
  <c r="BF356"/>
  <c r="T356"/>
  <c r="R356"/>
  <c r="P356"/>
  <c r="BK356"/>
  <c r="J356"/>
  <c r="BE356"/>
  <c r="BI345"/>
  <c r="BH345"/>
  <c r="BG345"/>
  <c r="BF345"/>
  <c r="T345"/>
  <c r="R345"/>
  <c r="P345"/>
  <c r="BK345"/>
  <c r="J345"/>
  <c r="BE345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27"/>
  <c r="BH327"/>
  <c r="BG327"/>
  <c r="BF327"/>
  <c r="T327"/>
  <c r="R327"/>
  <c r="P327"/>
  <c r="BK327"/>
  <c r="J327"/>
  <c r="BE327"/>
  <c r="BI311"/>
  <c r="BH311"/>
  <c r="BG311"/>
  <c r="BF311"/>
  <c r="T311"/>
  <c r="R311"/>
  <c r="P311"/>
  <c r="BK311"/>
  <c r="J311"/>
  <c r="BE311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2"/>
  <c r="BH282"/>
  <c r="BG282"/>
  <c r="BF282"/>
  <c r="T282"/>
  <c r="R282"/>
  <c r="P282"/>
  <c r="BK282"/>
  <c r="J282"/>
  <c r="BE282"/>
  <c r="BI279"/>
  <c r="BH279"/>
  <c r="BG279"/>
  <c r="BF279"/>
  <c r="T279"/>
  <c r="T278"/>
  <c r="R279"/>
  <c r="R278"/>
  <c r="P279"/>
  <c r="P278"/>
  <c r="BK279"/>
  <c r="BK278"/>
  <c r="J278"/>
  <c r="J279"/>
  <c r="BE279"/>
  <c r="J62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5"/>
  <c r="BH245"/>
  <c r="BG245"/>
  <c r="BF245"/>
  <c r="T245"/>
  <c r="T244"/>
  <c r="R245"/>
  <c r="R244"/>
  <c r="P245"/>
  <c r="P244"/>
  <c r="BK245"/>
  <c r="BK244"/>
  <c r="J244"/>
  <c r="J245"/>
  <c r="BE245"/>
  <c r="J61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7"/>
  <c r="BH207"/>
  <c r="BG207"/>
  <c r="BF207"/>
  <c r="T207"/>
  <c r="R207"/>
  <c r="P207"/>
  <c r="BK207"/>
  <c r="J207"/>
  <c r="BE207"/>
  <c r="BI202"/>
  <c r="BH202"/>
  <c r="BG202"/>
  <c r="BF202"/>
  <c r="T202"/>
  <c r="T201"/>
  <c r="R202"/>
  <c r="R201"/>
  <c r="P202"/>
  <c r="P201"/>
  <c r="BK202"/>
  <c r="BK201"/>
  <c r="J201"/>
  <c r="J202"/>
  <c r="BE202"/>
  <c r="J60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2"/>
  <c r="BH172"/>
  <c r="BG172"/>
  <c r="BF172"/>
  <c r="T172"/>
  <c r="R172"/>
  <c r="P172"/>
  <c r="BK172"/>
  <c r="J172"/>
  <c r="BE172"/>
  <c r="BI167"/>
  <c r="BH167"/>
  <c r="BG167"/>
  <c r="BF167"/>
  <c r="T167"/>
  <c r="T166"/>
  <c r="R167"/>
  <c r="R166"/>
  <c r="P167"/>
  <c r="P166"/>
  <c r="BK167"/>
  <c r="BK166"/>
  <c r="J166"/>
  <c r="J167"/>
  <c r="BE167"/>
  <c r="J59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5"/>
  <c r="F34"/>
  <c i="1" r="BD52"/>
  <c i="2" r="BH105"/>
  <c r="F33"/>
  <c i="1" r="BC52"/>
  <c i="2" r="BG105"/>
  <c r="F32"/>
  <c i="1" r="BB52"/>
  <c i="2" r="BF105"/>
  <c r="J31"/>
  <c i="1" r="AW52"/>
  <c i="2" r="F31"/>
  <c i="1" r="BA52"/>
  <c i="2" r="T105"/>
  <c r="T104"/>
  <c r="T103"/>
  <c r="T102"/>
  <c r="R105"/>
  <c r="R104"/>
  <c r="R103"/>
  <c r="R102"/>
  <c r="P105"/>
  <c r="P104"/>
  <c r="P103"/>
  <c r="P102"/>
  <c i="1" r="AU52"/>
  <c i="2" r="BK105"/>
  <c r="BK104"/>
  <c r="J104"/>
  <c r="BK103"/>
  <c r="J103"/>
  <c r="BK102"/>
  <c r="J102"/>
  <c r="J56"/>
  <c r="J27"/>
  <c i="1" r="AG52"/>
  <c i="2" r="J105"/>
  <c r="BE105"/>
  <c r="J30"/>
  <c i="1" r="AV52"/>
  <c i="2" r="F30"/>
  <c i="1" r="AZ52"/>
  <c i="2" r="J58"/>
  <c r="J57"/>
  <c r="F96"/>
  <c r="E94"/>
  <c r="F49"/>
  <c r="E47"/>
  <c r="J36"/>
  <c r="J21"/>
  <c r="E21"/>
  <c r="J98"/>
  <c r="J51"/>
  <c r="J20"/>
  <c r="J18"/>
  <c r="E18"/>
  <c r="F99"/>
  <c r="F52"/>
  <c r="J17"/>
  <c r="J15"/>
  <c r="E15"/>
  <c r="F98"/>
  <c r="F51"/>
  <c r="J14"/>
  <c r="J12"/>
  <c r="J96"/>
  <c r="J49"/>
  <c r="E7"/>
  <c r="E92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<sst xmlns="http://schemas.openxmlformats.org/spreadsheetml/2006/main">
  <si>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</si>
  <si>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</si>
  <si>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</si>
  <si>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</si>
  <si>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</si>
  <si>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</si>
  <si>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</si>
  <si>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{ac9e56cd-3f4b-44bf-bf90-cf41ca924bf8}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</si>
  <si>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</si>
  <si>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</si>
  <si>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</si>
  <si>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</si>
  <si>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</si>
  <si>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</si>
  <si>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</si>
  <si>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</si>
  <si>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</si>
  <si>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</si>
  <si>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</si>
  <si>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objektu Pernerova 29/383, k.ú. Karlín, Praha 8</t>
  </si>
  <si>
    <t>KSO:</t>
  </si>
  <si>
    <t/>
  </si>
  <si>
    <t>CC-CZ:</t>
  </si>
  <si>
    <t>Místo:</t>
  </si>
  <si>
    <t xml:space="preserve"> </t>
  </si>
  <si>
    <t>Datum:</t>
  </si>
  <si>
    <t>7.8.2017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</si>
  <si>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</si>
  <si>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</si>
  <si>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</si>
  <si>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</si>
  <si>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</si>
  <si>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</si>
  <si>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</si>
  <si>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</si>
  <si>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</si>
  <si>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</si>
  <si>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</si>
  <si>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</si>
  <si>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</si>
  <si>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</si>
  <si>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</si>
  <si>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</si>
  <si>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</si>
  <si>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</si>
  <si>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</si>
  <si>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</si>
  <si>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</si>
  <si>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</si>
  <si>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</si>
  <si>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</si>
  <si>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</si>
  <si>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</si>
  <si>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</si>
  <si>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</si>
  <si>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</si>
  <si>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</si>
  <si>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</si>
  <si>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</si>
  <si>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</si>
  <si>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</si>
  <si>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</si>
  <si>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</si>
  <si>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</si>
  <si>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</si>
  <si>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</si>
  <si>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</si>
  <si>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</si>
  <si>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</si>
  <si>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</si>
  <si>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</si>
  <si>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</si>
  <si>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</si>
  <si>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</si>
  <si>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</si>
  <si>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Architektonicko stavební část</t>
  </si>
  <si>
    <t>STA</t>
  </si>
  <si>
    <t>1</t>
  </si>
  <si>
    <t>{7d2d3801-c4c7-44e1-a81c-8308c81e7cdb}</t>
  </si>
  <si>
    <t>2</t>
  </si>
  <si>
    <t>01.1.1</t>
  </si>
  <si>
    <t>SO 01.1.1 Fasády</t>
  </si>
  <si>
    <t>{90c55b37-6d58-4616-b917-6e531b1c95a2}</t>
  </si>
  <si>
    <t>01.1.2</t>
  </si>
  <si>
    <t>SO 01.1.2 Vnitřní sanace</t>
  </si>
  <si>
    <t>{74e510be-647d-49ba-814a-f98701fa6456}</t>
  </si>
  <si>
    <t>1.4.1a</t>
  </si>
  <si>
    <t>VNITŘNÍ KANALIZACE</t>
  </si>
  <si>
    <t>{01502666-1966-4411-8550-2e5d9f803524}</t>
  </si>
  <si>
    <t>1.4.1b</t>
  </si>
  <si>
    <t>VNITŘNÍ VODOVOD</t>
  </si>
  <si>
    <t>{4b72f452-22c9-449c-b9fe-b5efc9f08ea2}</t>
  </si>
  <si>
    <t>1.4.1c</t>
  </si>
  <si>
    <t xml:space="preserve"> ZAŘIZOVACÍ PŘEDMĚTY</t>
  </si>
  <si>
    <t>{728338fa-5910-4d48-9113-280f43956ef2}</t>
  </si>
  <si>
    <t>1.4.1d</t>
  </si>
  <si>
    <t>DEMONTÁŽE</t>
  </si>
  <si>
    <t>{c3e20251-193c-4d37-ad2f-a7e3e191d4bd}</t>
  </si>
  <si>
    <t>1.4.2</t>
  </si>
  <si>
    <t>Vytápění</t>
  </si>
  <si>
    <t>{84deb7bf-5e09-4d36-840e-3037af421482}</t>
  </si>
  <si>
    <t>1.4.3</t>
  </si>
  <si>
    <t>VZT</t>
  </si>
  <si>
    <t>{a91a43b1-4e6d-43da-a21d-36c1c11cff8b}</t>
  </si>
  <si>
    <t>1.4.4</t>
  </si>
  <si>
    <t>MaR</t>
  </si>
  <si>
    <t>{6b4e9fdf-9a8a-4dc8-afd4-eb09fcdbc410}</t>
  </si>
  <si>
    <t>1.4.5</t>
  </si>
  <si>
    <t>Elektroinstalace - silnoproud</t>
  </si>
  <si>
    <t>{c54fe1ff-d6bc-47ec-84c2-1bdd8c4f7976}</t>
  </si>
  <si>
    <t>1.4.6</t>
  </si>
  <si>
    <t>Elektroinstalace - slaboproud</t>
  </si>
  <si>
    <t>{b4d18387-ed66-45eb-a52b-010a5f891c21}</t>
  </si>
  <si>
    <t>1.4.7</t>
  </si>
  <si>
    <t>Gastroprovoz</t>
  </si>
  <si>
    <t>{fe72812c-76c8-4bfa-b156-6d39c363b7df}</t>
  </si>
  <si>
    <t>101</t>
  </si>
  <si>
    <t>VON</t>
  </si>
  <si>
    <t>{b54c7707-0d5e-435f-bd71-9cca1e49aed7}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</si>
  <si>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</si>
  <si>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</si>
  <si>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</si>
  <si>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</si>
  <si>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</si>
  <si>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</si>
  <si>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</si>
  <si>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01.1 - SO 01.1 Architektonicko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</si>
  <si>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</si>
  <si>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</si>
  <si>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</si>
  <si>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</si>
  <si>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</si>
  <si>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</si>
  <si>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</si>
  <si>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</si>
  <si>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</si>
  <si>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</si>
  <si>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</si>
  <si>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</si>
  <si>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</si>
  <si>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</si>
  <si>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</si>
  <si>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</si>
  <si>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</si>
  <si>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</si>
  <si>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</si>
  <si>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</si>
  <si>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</si>
  <si>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</si>
  <si>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</si>
  <si>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</si>
  <si>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</si>
  <si>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</si>
  <si>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</si>
  <si>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</si>
  <si>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</si>
  <si>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</si>
  <si>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</si>
  <si>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</si>
  <si>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</si>
  <si>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</si>
  <si>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</si>
  <si>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</si>
  <si>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</si>
  <si>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</si>
  <si>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</si>
  <si>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</si>
  <si>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</si>
  <si>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</si>
  <si>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</si>
  <si>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</si>
  <si>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</si>
  <si>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</si>
  <si>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</si>
  <si>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</si>
  <si>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</si>
  <si>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</si>
  <si>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</si>
  <si>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</si>
  <si>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</si>
  <si>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2017 02</t>
  </si>
  <si>
    <t>4</t>
  </si>
  <si>
    <t>VV</t>
  </si>
  <si>
    <t>"okapový chodník - ozn. 7" 80*0,1</t>
  </si>
  <si>
    <t>Součet</t>
  </si>
  <si>
    <t>122201109</t>
  </si>
  <si>
    <t>Příplatek za lepivost u odkopávek v hornině tř. 1 až 3</t>
  </si>
  <si>
    <t>8*0,3</t>
  </si>
  <si>
    <t>3</t>
  </si>
  <si>
    <t>131201201</t>
  </si>
  <si>
    <t>Hloubení jam zapažených v hornině tř. 3 objemu do 100 m3</t>
  </si>
  <si>
    <t>6</t>
  </si>
  <si>
    <t>"pro inst. kanál pod schodištěm" 10</t>
  </si>
  <si>
    <t>"1 PP - kanál pod světlíkem" (2,0*2,5*1,7)</t>
  </si>
  <si>
    <t>131201209</t>
  </si>
  <si>
    <t>Příplatek za lepivost u hloubení jam zapažených v hornině tř. 3</t>
  </si>
  <si>
    <t>8</t>
  </si>
  <si>
    <t>18,5*0,3</t>
  </si>
  <si>
    <t>5</t>
  </si>
  <si>
    <t>151101201</t>
  </si>
  <si>
    <t>Zřízení příložného pažení stěn výkopu hl do 4 m</t>
  </si>
  <si>
    <t>m2</t>
  </si>
  <si>
    <t>10</t>
  </si>
  <si>
    <t>"pro inst. kanál pod schodištěm" (1,7*2,4)+(2,5*1,4)</t>
  </si>
  <si>
    <t>"1 PP - kanál pod světlíkem" ((2,0+2,5)*2*1,7)</t>
  </si>
  <si>
    <t>151101211</t>
  </si>
  <si>
    <t>Odstranění příložného pažení stěn hl do 4 m</t>
  </si>
  <si>
    <t>12</t>
  </si>
  <si>
    <t>7</t>
  </si>
  <si>
    <t>151101301</t>
  </si>
  <si>
    <t>Zřízení rozepření stěn při pažení příložném hl do 4 m</t>
  </si>
  <si>
    <t>14</t>
  </si>
  <si>
    <t>151101311</t>
  </si>
  <si>
    <t>Odstranění rozepření stěn při pažení příložném hl do 4 m</t>
  </si>
  <si>
    <t>16</t>
  </si>
  <si>
    <t>9</t>
  </si>
  <si>
    <t>161101101</t>
  </si>
  <si>
    <t>Svislé přemístění výkopku z horniny tř. 1 až 4 hl výkopu do 2,5 m</t>
  </si>
  <si>
    <t>18</t>
  </si>
  <si>
    <t>162301101</t>
  </si>
  <si>
    <t>Vodorovné přemístění do 500 m výkopku/sypaniny z horniny tř. 1 až 4</t>
  </si>
  <si>
    <t>20</t>
  </si>
  <si>
    <t>"zásyp na mezideponii a zpět" 11,151*2</t>
  </si>
  <si>
    <t>11</t>
  </si>
  <si>
    <t>162701105</t>
  </si>
  <si>
    <t>Vodorovné přemístění do 10000 m výkopku/sypaniny z horniny tř. 1 až 4</t>
  </si>
  <si>
    <t>22</t>
  </si>
  <si>
    <t>"výkop" 18,5</t>
  </si>
  <si>
    <t>"odkopávka" 8,0</t>
  </si>
  <si>
    <t>"zásyp" -11,151</t>
  </si>
  <si>
    <t>162701109</t>
  </si>
  <si>
    <t>Příplatek k vodorovnému přemístění výkopku/sypaniny z horniny tř. 1 až 4 ZKD 1000 m přes 10000 m</t>
  </si>
  <si>
    <t>24</t>
  </si>
  <si>
    <t>skládka 25 km</t>
  </si>
  <si>
    <t>15,349*15</t>
  </si>
  <si>
    <t>13</t>
  </si>
  <si>
    <t>167101101</t>
  </si>
  <si>
    <t>Nakládání výkopku z hornin tř. 1 až 4 do 100 m3</t>
  </si>
  <si>
    <t>26</t>
  </si>
  <si>
    <t>"zásyp" 11,151</t>
  </si>
  <si>
    <t>171201211</t>
  </si>
  <si>
    <t>Poplatek za uložení odpadu ze sypaniny na skládce (skládkovné)</t>
  </si>
  <si>
    <t>t</t>
  </si>
  <si>
    <t>28</t>
  </si>
  <si>
    <t>15,349*1,6</t>
  </si>
  <si>
    <t>174101102</t>
  </si>
  <si>
    <t>Zásyp v uzavřených prostorech sypaninou se zhutněním</t>
  </si>
  <si>
    <t>30</t>
  </si>
  <si>
    <t>"výkop" 10+8,5</t>
  </si>
  <si>
    <t>"vytl. kubatura" -((1,55*1,15*2,4)+(1,35*2,0*0,95)+(0,55*1,15*0,8))</t>
  </si>
  <si>
    <t>181111111</t>
  </si>
  <si>
    <t>Plošná úprava terénu do 500 m2 zemina tř 1 až 4 nerovnosti do 100 mm v rovinně a svahu do 1:5</t>
  </si>
  <si>
    <t>32</t>
  </si>
  <si>
    <t>17</t>
  </si>
  <si>
    <t>181411131</t>
  </si>
  <si>
    <t>Založení parkového trávníku výsevem plochy do 1000 m2 v rovině a ve svahu do 1:5</t>
  </si>
  <si>
    <t>34</t>
  </si>
  <si>
    <t>"zatravnění ploch dvorku po skončení stavebních prací" 390</t>
  </si>
  <si>
    <t>M</t>
  </si>
  <si>
    <t>005724700</t>
  </si>
  <si>
    <t>osivo směs travní univerzál</t>
  </si>
  <si>
    <t>kg</t>
  </si>
  <si>
    <t>36</t>
  </si>
  <si>
    <t>19</t>
  </si>
  <si>
    <t>182303111</t>
  </si>
  <si>
    <t>Doplnění zeminy nebo substrátu na travnatých plochách tl 50 mm rovina v rovinně a svahu do 1:5</t>
  </si>
  <si>
    <t>38</t>
  </si>
  <si>
    <t>103715000</t>
  </si>
  <si>
    <t xml:space="preserve">substrát pro trávníky A  VL</t>
  </si>
  <si>
    <t>40</t>
  </si>
  <si>
    <t>184818232</t>
  </si>
  <si>
    <t>Ochrana kmene průměru přes 300 do 500 mm bedněním výšky do 2 m</t>
  </si>
  <si>
    <t>kus</t>
  </si>
  <si>
    <t>42</t>
  </si>
  <si>
    <t>18500R01</t>
  </si>
  <si>
    <t xml:space="preserve">vykopání řady keřů - buxusů  - v. keřů cca 0,9m vč. odvozu na skládku</t>
  </si>
  <si>
    <t>m</t>
  </si>
  <si>
    <t>44</t>
  </si>
  <si>
    <t>23</t>
  </si>
  <si>
    <t>18500R02</t>
  </si>
  <si>
    <t xml:space="preserve">zasazení  řady stejných keřů buxusů - v. keřů cca 0,75m</t>
  </si>
  <si>
    <t>46</t>
  </si>
  <si>
    <t>18500R03</t>
  </si>
  <si>
    <t>vykopání a opětné zasazení drobných keříků - před venkovními schody</t>
  </si>
  <si>
    <t>48</t>
  </si>
  <si>
    <t>25</t>
  </si>
  <si>
    <t>18500R04</t>
  </si>
  <si>
    <t>vykopání thují u severní fasády -v. cca 3m vč. odvozu na skládku</t>
  </si>
  <si>
    <t>50</t>
  </si>
  <si>
    <t>Zakládání</t>
  </si>
  <si>
    <t>271572211</t>
  </si>
  <si>
    <t>Podsyp pod základové konstrukce se zhutněním z netříděného štěrkopísku</t>
  </si>
  <si>
    <t>52</t>
  </si>
  <si>
    <t>"1 PP - podesty schodiště a schodiště" (1,0*2,4*2*0,1)+(3,4*2,4*0,1)</t>
  </si>
  <si>
    <t>"výkr. 1 PP okap. chodník" 104*0,1</t>
  </si>
  <si>
    <t>"1 PP - kanál pod světlíkem" ((3,3*2,0)-(0,55*1,15))*0,1</t>
  </si>
  <si>
    <t>27</t>
  </si>
  <si>
    <t>273313611</t>
  </si>
  <si>
    <t>Základové desky z betonu tř. C 16/20</t>
  </si>
  <si>
    <t>54</t>
  </si>
  <si>
    <t>"F8 1.PP m.č. 1.08" 73,71*0,1</t>
  </si>
  <si>
    <t>"1 PP - podesty schodiště " (1,0*2,4*2*0,1)</t>
  </si>
  <si>
    <t>"1 PP - kanál pod schodištěm " (1,55*2,4*0,1)</t>
  </si>
  <si>
    <t>"výkr. 1 PP okap. chodník" 104*0,15</t>
  </si>
  <si>
    <t>27331361R</t>
  </si>
  <si>
    <t>podbetonování ze suchého betonu</t>
  </si>
  <si>
    <t>56</t>
  </si>
  <si>
    <t xml:space="preserve">"1 PP -  schodiště " (3,6*2,4*2*0,3)</t>
  </si>
  <si>
    <t xml:space="preserve">"venkovní  schodiště " 1,3*2,5*0,3</t>
  </si>
  <si>
    <t>29</t>
  </si>
  <si>
    <t>273321411</t>
  </si>
  <si>
    <t>Základové desky ze ŽB bez zvýšených nároků na prostředí tř. C 20/25</t>
  </si>
  <si>
    <t>58</t>
  </si>
  <si>
    <t>"1 PP - kanál pod schodištěm " (1,35*2,4*0,2)</t>
  </si>
  <si>
    <t>"1 PP - kanál pod světlíkem " (1,535*2,0*0,2)</t>
  </si>
  <si>
    <t>273351215</t>
  </si>
  <si>
    <t>Zřízení bednění stěn základových desek</t>
  </si>
  <si>
    <t>60</t>
  </si>
  <si>
    <t>"1 PP - kanál pod schodištěm " (2*2,4*0,2)</t>
  </si>
  <si>
    <t>"1 PP - kanál pod světlíkem " ((1,535+2,0)*2*0,2)</t>
  </si>
  <si>
    <t>31</t>
  </si>
  <si>
    <t>273351216</t>
  </si>
  <si>
    <t>Odstranění bednění stěn základových desek</t>
  </si>
  <si>
    <t>62</t>
  </si>
  <si>
    <t>273361821</t>
  </si>
  <si>
    <t>Výztuž základových desek betonářskou ocelí 10 505 (R)</t>
  </si>
  <si>
    <t>64</t>
  </si>
  <si>
    <t>1,262*0,12</t>
  </si>
  <si>
    <t>33</t>
  </si>
  <si>
    <t>273362021</t>
  </si>
  <si>
    <t>Výztuž základových desek svařovanými sítěmi Kari</t>
  </si>
  <si>
    <t>66</t>
  </si>
  <si>
    <t>"podbetonování schodiště" 1,3*2,5*0,0078*2</t>
  </si>
  <si>
    <t>275313611</t>
  </si>
  <si>
    <t>Základové patky z betonu tř. C 16/20</t>
  </si>
  <si>
    <t>68</t>
  </si>
  <si>
    <t>"podbetonování kolen lapačů splavenin" 0,2*0,2*0,6*9</t>
  </si>
  <si>
    <t>Svislé a kompletní konstrukce</t>
  </si>
  <si>
    <t>35</t>
  </si>
  <si>
    <t>310239211</t>
  </si>
  <si>
    <t>Zazdívka otvorů pl do 4 m2 ve zdivu nadzákladovém cihlami pálenými na MVC</t>
  </si>
  <si>
    <t>70</t>
  </si>
  <si>
    <t>"výkr. D.1.1.5, D.1.1.7, D.1.1.9"</t>
  </si>
  <si>
    <t>"2 NP" 1,05*2,25*0,35</t>
  </si>
  <si>
    <t>"3 NP" 1,05*2,25*0,35</t>
  </si>
  <si>
    <t>311113121</t>
  </si>
  <si>
    <t>Nosná zeď tl 150 mm z hladkých tvárnic ztraceného bednění včetně výplně z betonu tř. C 12/15</t>
  </si>
  <si>
    <t>72</t>
  </si>
  <si>
    <t>"1 PP - kanál pod schodištěm " 0,8*2,4*2</t>
  </si>
  <si>
    <t>"1 PP - kanál pod světlíkem " (1,71*2,0*2)+(1,45*0,5)+((0,8+0,85)*0,98)</t>
  </si>
  <si>
    <t>37</t>
  </si>
  <si>
    <t>311361821</t>
  </si>
  <si>
    <t>Výztuž nosných zdí betonářskou ocelí 10 505</t>
  </si>
  <si>
    <t>74</t>
  </si>
  <si>
    <t>13,022*0,15*0,05</t>
  </si>
  <si>
    <t>317944321</t>
  </si>
  <si>
    <t>Válcované nosníky do č.12 dodatečně osazované do připravených otvorů</t>
  </si>
  <si>
    <t>76</t>
  </si>
  <si>
    <t xml:space="preserve">"1 PP" </t>
  </si>
  <si>
    <t>"P1 až P10" 0,7665*1,1</t>
  </si>
  <si>
    <t>"1 NP" 0,0286*1,1</t>
  </si>
  <si>
    <t>"2 NP" 0,3474*1,1</t>
  </si>
  <si>
    <t>"3 NP" 0,5817*1,1</t>
  </si>
  <si>
    <t>39</t>
  </si>
  <si>
    <t>317944323</t>
  </si>
  <si>
    <t>Válcované nosníky č.14 až 22 dodatečně osazované do připravených otvorů</t>
  </si>
  <si>
    <t>78</t>
  </si>
  <si>
    <t>"2NP" (0,2102+0,02145)*1,1</t>
  </si>
  <si>
    <t>340236212</t>
  </si>
  <si>
    <t>Zazdívka otvorů pl do 0,09 m2 v příčkách nebo stěnách z cihel tl přes 100 mm</t>
  </si>
  <si>
    <t>80</t>
  </si>
  <si>
    <t>"1 PP zazdívka sch. stupňů" 10*2</t>
  </si>
  <si>
    <t>41</t>
  </si>
  <si>
    <t>340238212</t>
  </si>
  <si>
    <t>Zazdívka otvorů pl do 1 m2 v příčkách nebo stěnách z cihel tl přes 100 mm</t>
  </si>
  <si>
    <t>82</t>
  </si>
  <si>
    <t>"1 PP - kanál pod světlíkem - 8 " 1</t>
  </si>
  <si>
    <t>340239212</t>
  </si>
  <si>
    <t>Zazdívka otvorů pl do 4 m2 v příčkách nebo stěnách z cihel tl přes 100 mm</t>
  </si>
  <si>
    <t>84</t>
  </si>
  <si>
    <t>"3 NP" 1,04*2,04</t>
  </si>
  <si>
    <t>43</t>
  </si>
  <si>
    <t>34023R211</t>
  </si>
  <si>
    <t>Zazdívka otvorů pro instalace</t>
  </si>
  <si>
    <t>kpl</t>
  </si>
  <si>
    <t>86</t>
  </si>
  <si>
    <t>346271112.</t>
  </si>
  <si>
    <t>Přizdívky izolační tl 100 mm z cihel betonových dl 290 mm</t>
  </si>
  <si>
    <t>88</t>
  </si>
  <si>
    <t>"1 PP - kanál pod schodištěm " 1,0*2,4*2</t>
  </si>
  <si>
    <t>"1 PP - kanál pod světlíkem " (2,0*0,85)+((0,55+1,15)*0,98)</t>
  </si>
  <si>
    <t>45</t>
  </si>
  <si>
    <t>3522311R</t>
  </si>
  <si>
    <t>Obezdění stávající kanalizace beton. cihlami</t>
  </si>
  <si>
    <t>90</t>
  </si>
  <si>
    <t>"1 PP - kanál pod světlíkem - 6 " 2,4</t>
  </si>
  <si>
    <t>Vodorovné konstrukce</t>
  </si>
  <si>
    <t>411121232</t>
  </si>
  <si>
    <t>Montáž prefabrikovaných ŽB stropů ze stropních desek dl do 1800 mm</t>
  </si>
  <si>
    <t>92</t>
  </si>
  <si>
    <t>"1PP kanál pod schodištěm" 8</t>
  </si>
  <si>
    <t>47</t>
  </si>
  <si>
    <t>593411200</t>
  </si>
  <si>
    <t>deska stropní plná PZD 21-150 149x29x10 cm</t>
  </si>
  <si>
    <t>94</t>
  </si>
  <si>
    <t>411321414</t>
  </si>
  <si>
    <t>Stropy deskové ze ŽB tř. C 25/30</t>
  </si>
  <si>
    <t>96</t>
  </si>
  <si>
    <t>"1 PP - kanál pod světlíkem " ((1,535*2,0)-(0,4*0,85))*0,15</t>
  </si>
  <si>
    <t>49</t>
  </si>
  <si>
    <t>411351101</t>
  </si>
  <si>
    <t>Zřízení bednění stropů deskových</t>
  </si>
  <si>
    <t>98</t>
  </si>
  <si>
    <t>1,035*0,7</t>
  </si>
  <si>
    <t>411351102</t>
  </si>
  <si>
    <t>Odstranění bednění stropů deskových</t>
  </si>
  <si>
    <t>100</t>
  </si>
  <si>
    <t>51</t>
  </si>
  <si>
    <t>411354171</t>
  </si>
  <si>
    <t>Zřízení podpěrné konstrukce stropů v do 4 m pro zatížení do 5 kPa</t>
  </si>
  <si>
    <t>102</t>
  </si>
  <si>
    <t>411354173</t>
  </si>
  <si>
    <t>Zřízení podpěrné konstrukce stropů v do 4 m pro zatížení do 12 kPa</t>
  </si>
  <si>
    <t>104</t>
  </si>
  <si>
    <t>53</t>
  </si>
  <si>
    <t>411354219</t>
  </si>
  <si>
    <t>Bednění stropů ztracené z hraněných trapézových vln v 60 mm plech lesklý tl 1,0 mm</t>
  </si>
  <si>
    <t>106</t>
  </si>
  <si>
    <t>"1 PP - kanál pod světlíkem " ((1,535*2,0)-(0,4*0,85))</t>
  </si>
  <si>
    <t>411361821</t>
  </si>
  <si>
    <t>Výztuž stropů betonářskou ocelí 10 505</t>
  </si>
  <si>
    <t>108</t>
  </si>
  <si>
    <t>0,41*0,12</t>
  </si>
  <si>
    <t>55</t>
  </si>
  <si>
    <t>413231221</t>
  </si>
  <si>
    <t>Zazdívka zhlaví stropních trámů průřezu do 40000 mm2</t>
  </si>
  <si>
    <t>110</t>
  </si>
  <si>
    <t>"předpokládané ošetření zhlaví stropních támů"</t>
  </si>
  <si>
    <t>"2NP" 44</t>
  </si>
  <si>
    <t>"3NP" 30+68+100</t>
  </si>
  <si>
    <t>434191441</t>
  </si>
  <si>
    <t>Osazení schodišťových stupňů kamenných broušených nebo leštěných</t>
  </si>
  <si>
    <t>112</t>
  </si>
  <si>
    <t>"venkovní schodiště" 6*1,3</t>
  </si>
  <si>
    <t>57</t>
  </si>
  <si>
    <t>5838801R</t>
  </si>
  <si>
    <t>stupeň schodišťový žulový plný dl. 1300 mm</t>
  </si>
  <si>
    <t>114</t>
  </si>
  <si>
    <t>434191R</t>
  </si>
  <si>
    <t>Demontáž a zpětná montáž schodišťových stupňů žulových</t>
  </si>
  <si>
    <t>116</t>
  </si>
  <si>
    <t>"1 PP " 10*2,4</t>
  </si>
  <si>
    <t>Úpravy povrchů, podlahy a osazování výplní</t>
  </si>
  <si>
    <t>59</t>
  </si>
  <si>
    <t>611322143</t>
  </si>
  <si>
    <t>Vápenocementová lehčená omítka štuková dvouvrstvá vnitřních kleneb nebo skořepin nanášená ručně</t>
  </si>
  <si>
    <t>118</t>
  </si>
  <si>
    <t>"1 PP m.č.1.01 až 1.11" (2,8*45,5)+(1,3*8)+(2,8*4)+((7,8*(9,8+4,9+9,68+9,93)))+((7,6*(9,82+5,23)))</t>
  </si>
  <si>
    <t>611325423</t>
  </si>
  <si>
    <t>Oprava vnitřní vápenocementové štukové omítky stropů v rozsahu plochy do 50%</t>
  </si>
  <si>
    <t>120</t>
  </si>
  <si>
    <t>"1 NP m.č. 1.01, 1.02, 1.03" (3,1*15,4)+(7,4*7,5)+(1,8*6,8)</t>
  </si>
  <si>
    <t>"2 NP m.č. 2.01, 2.02, 2.03" (3,1*15,4)+(7,4*7,5)+(1,8*6,8)</t>
  </si>
  <si>
    <t>"3 NP m.č.3.07" (3*7,5)</t>
  </si>
  <si>
    <t>"vstupní schodiště" 27,34</t>
  </si>
  <si>
    <t>61</t>
  </si>
  <si>
    <t>612135101</t>
  </si>
  <si>
    <t>Hrubá výplň rýh ve stěnách maltou jakékoli šířky rýhy</t>
  </si>
  <si>
    <t>122</t>
  </si>
  <si>
    <t>"pro instalace" (0,15*150)+(0,2*180)+(0,1*320)</t>
  </si>
  <si>
    <t>612322141</t>
  </si>
  <si>
    <t>Vápenocementová lehčená omítka štuková dvouvrstvá vnitřních stěn nanášená ručně</t>
  </si>
  <si>
    <t>124</t>
  </si>
  <si>
    <t xml:space="preserve">"vnitřní světlík  - do výše 1m -sanační omítka - zahrnuto v objektu 01.1.1 Fasády" (3,32+2,0)*2*19</t>
  </si>
  <si>
    <t>63</t>
  </si>
  <si>
    <t>622385106</t>
  </si>
  <si>
    <t>Štuková omítka malých ploch do 4,0m2 na stěnách</t>
  </si>
  <si>
    <t>126</t>
  </si>
  <si>
    <t>"venkovní schodiště" 2</t>
  </si>
  <si>
    <t>612325121</t>
  </si>
  <si>
    <t>Vápenocementová štuková omítka rýh ve stěnách šířky do 150 mm</t>
  </si>
  <si>
    <t>128</t>
  </si>
  <si>
    <t>"pro instalace" (0,15*150)+(0,1*320)</t>
  </si>
  <si>
    <t>65</t>
  </si>
  <si>
    <t>612325122</t>
  </si>
  <si>
    <t>Vápenocementová štuková omítka rýh ve stěnách šířky do 300 mm</t>
  </si>
  <si>
    <t>130</t>
  </si>
  <si>
    <t>"pro instalace" (0,2*180)</t>
  </si>
  <si>
    <t>612325225</t>
  </si>
  <si>
    <t>Vápenocementová štuková omítka malých ploch do 4,0 m2 na stěnách</t>
  </si>
  <si>
    <t>132</t>
  </si>
  <si>
    <t>"2 NP m.č. 2.04" 2</t>
  </si>
  <si>
    <t>"3 NP m.č. 3.04, 3.23" 2+2</t>
  </si>
  <si>
    <t>"1 PP - kanál pod světlíkem - 8 " 2</t>
  </si>
  <si>
    <t>67</t>
  </si>
  <si>
    <t>612325423</t>
  </si>
  <si>
    <t>Oprava vnitřní vápenocementové štukové omítky stěn v rozsahu plochy do 50%</t>
  </si>
  <si>
    <t>134</t>
  </si>
  <si>
    <t>"1 NP"</t>
  </si>
  <si>
    <t>"m.č. 1.01 až 1.06" (4,48*(26,6+21,8+21,0))+(9,2*2,8)-((1,25*2,1*2)+(1,2*2,4*3)+(1,1*2,1)+(2,2*2,5)+(1,7*2,8*3))</t>
  </si>
  <si>
    <t>"m.č. 1.11 až 1.16" (6,0*(22,0+15,8))+(2,6*(9,0+9,0+17,8+18,4))-((2,25+2,5)+(2,1+3,45)+(1,8*2,5*2)+(0,7*2,0*2)+(0,8*2,1))</t>
  </si>
  <si>
    <t>"2 NP"</t>
  </si>
  <si>
    <t>"m.č. 2.01 až 2.16" (4,43*(26,6+21,8+21,0+26,0+46,4+52,4))-((1,7*2,8*19)+(0,8*2,1*2,4)+(1,05*2,25*3)+(0,8*2,1*4)+(1,25*2,5*5))</t>
  </si>
  <si>
    <t>"3 NP"</t>
  </si>
  <si>
    <t>"m.č. 3.01 až 3.07" (4,46*(21,8+45,1+21,4+49,4+20,4))-((1,2*2,4*3)+(1,7*2,8*3)+(1,5*2,5*2)+(1,25*2,5*8)+(1,4*2,4*6)+(1,2*2,0*3)+(0,9*2,0*3))</t>
  </si>
  <si>
    <t>"m.č. 3.10 až 3.20" (4,46*(35,6+31,4+34,8+35,4+35,2+34,8+26,4))-((1,4*2,24*15)+(1,5*2,4*12)+(1,7*2,8*5)+(1,25*2,5*7)+(0,9*2,1*2))</t>
  </si>
  <si>
    <t>"m.č. 3.21 až 3.29" (4,46*(43,2+52,8))-((1,5*2,4*14)+(1,25*2,5)+(0,8*2,1*4*2))</t>
  </si>
  <si>
    <t>"1 PP"</t>
  </si>
  <si>
    <t>"m.č. 1.01, 1.02, 1.03, 1.04" ((12,7*1,63)+(9,7*1,44)+(6,2*0,86)+(8,2*1,42)+(7,7*1,19)+(16,0*1,44)+(6,6*2*2,63))-((0,9*1,0*6)+(0,8*2,0*6))</t>
  </si>
  <si>
    <t>"m.č. 1.05 až 1.11" ((17,14*0,87)+(19,58*0,9)+(24,02*0,93)+(24,61*0,93)+(24,08*0,9)+(20,08*0,9)+(3,6*0,9))-(1,0*0,8*6)</t>
  </si>
  <si>
    <t>"1 NP m.č. 1,17" ((10,9+18,5)*2*4,2)-(1,7*2,8*14)</t>
  </si>
  <si>
    <t>61999611R</t>
  </si>
  <si>
    <t>Zřízení ochrany stavebních konstrukcí a předmětů (geotextíli + OSB desky tl. 12 mm)</t>
  </si>
  <si>
    <t>136</t>
  </si>
  <si>
    <t>"D.1.1.4, D.1.1.6, D.1.1.8"</t>
  </si>
  <si>
    <t>"m.č. 1.01, 1.02, 1.11 až 1.17" (60,47+21,22+27,34+14,18+5,06+6,41+7,36+5,09+200,98)+((0,2*3,4*10)+(0,2*2,5*14)+(2,5*1,2*2*2))</t>
  </si>
  <si>
    <t>"vstup a chodba Kolárova" 20,21+(13,3*2,8)</t>
  </si>
  <si>
    <t xml:space="preserve">"2 NP" </t>
  </si>
  <si>
    <t>"m.č. 2.01" (5,5*7,0)+(0,2*7,0*15)+(5,2*1,2*2*2)</t>
  </si>
  <si>
    <t xml:space="preserve">"3 NP" </t>
  </si>
  <si>
    <t>"m.č. 3.01" (5,5*7,0)+(0,2*7,0*15)+(5,2*1,2*2*2)</t>
  </si>
  <si>
    <t>"m.č. 3.08" (7,5*2,6)+(0,2*2,7*15)+(1,2*2*4,5)</t>
  </si>
  <si>
    <t>69</t>
  </si>
  <si>
    <t>619996121</t>
  </si>
  <si>
    <t>Odstranění ochrany stavebních konstrukcí a předmětů bedněním</t>
  </si>
  <si>
    <t>138</t>
  </si>
  <si>
    <t>629991011</t>
  </si>
  <si>
    <t>Zakrytí výplní otvorů a svislých ploch fólií přilepenou lepící páskou</t>
  </si>
  <si>
    <t>140</t>
  </si>
  <si>
    <t>"1 NP" (1,7*2,8*18)+(2,05*3,54)+(1,2*2,4*3)+(0,7*2,0*6*2)</t>
  </si>
  <si>
    <t>"2 NP" (1,2*2,4*20)+(0,8*2,0*4)</t>
  </si>
  <si>
    <t>"3 NP" (1,7*2,8*5)+(1,5*2,4*50)+(0,9*2,0*8)+(1,25*2,5*12)</t>
  </si>
  <si>
    <t>71</t>
  </si>
  <si>
    <t>631311114</t>
  </si>
  <si>
    <t>Mazanina tl do 80 mm z betonu prostého bez zvýšených nároků na prostředí tř. C 16/20</t>
  </si>
  <si>
    <t>142</t>
  </si>
  <si>
    <t>"F2"</t>
  </si>
  <si>
    <t>"1 NP m.č. 1.03, 1.04, 1.05" (4,57+8,0+10,51)*0,051</t>
  </si>
  <si>
    <t>"2 NP m.č. 2.03 až 2.15" (4,14+8,37+10,82+2,91+4,95+5,42+6,04+1,44+2,05+17,12+15,58+16,99+23,68)*0,051</t>
  </si>
  <si>
    <t>"3 NP m.č. 3.03, 3.04, 3.05" (4,17+8,58+11,25)*0,051</t>
  </si>
  <si>
    <t>"F3"</t>
  </si>
  <si>
    <t>"2 NP m.č. 2.01, 2.02" (15,5+50,29)*0,054</t>
  </si>
  <si>
    <t>"3 NP m.č. 3.01, 3.02, 3.06" (13,5+55,62+105,94)*0,054</t>
  </si>
  <si>
    <t>"1 PP - kanál pod světlíkem - 8 " 6*0,05</t>
  </si>
  <si>
    <t>631311124</t>
  </si>
  <si>
    <t>Mazanina tl do 120 mm z betonu prostého bez zvýšených nároků na prostředí tř. C 16/20</t>
  </si>
  <si>
    <t>144</t>
  </si>
  <si>
    <t>"F8 1.PP m.č. 1.08" 73,71*0,083</t>
  </si>
  <si>
    <t>"1 PP - podesty schodiště " (1,0*2,4*2*0,085)</t>
  </si>
  <si>
    <t>"1 PP - kanál pod světlíkem - 7 " 6,8*0,085</t>
  </si>
  <si>
    <t>"1 PP - kanál pod světlíkem" ((3,3*2,0)-(0,55*1,15))*0,085</t>
  </si>
  <si>
    <t xml:space="preserve">"1 PP - kanál pod schodištěm  - strop " (1,35*2,4*0,1)</t>
  </si>
  <si>
    <t>"pozn. 7 nový stav" 6,8*0,085</t>
  </si>
  <si>
    <t>73</t>
  </si>
  <si>
    <t>631319171</t>
  </si>
  <si>
    <t>Příplatek k mazanině tl do 80 mm za stržení povrchu spodní vrstvy před vložením výztuže</t>
  </si>
  <si>
    <t>146</t>
  </si>
  <si>
    <t>21,964-(0,3+0,162)</t>
  </si>
  <si>
    <t>631319173</t>
  </si>
  <si>
    <t>Příplatek k mazanině tl do 120 mm za stržení povrchu spodní vrstvy před vložením výztuže</t>
  </si>
  <si>
    <t>148</t>
  </si>
  <si>
    <t>6,118+0,576+0,507+0,578</t>
  </si>
  <si>
    <t>75</t>
  </si>
  <si>
    <t>631362021</t>
  </si>
  <si>
    <t>Výztuž mazanin svařovanými sítěmi Kari</t>
  </si>
  <si>
    <t>150</t>
  </si>
  <si>
    <t>"1 NP m.č. 1.03, 1.04, 1.05" (4,57+8,0+10,51)*0,0078</t>
  </si>
  <si>
    <t>"2 NP m.č. 2.03 až 2.15" (4,14+8,37+10,82+2,91+4,95+5,42+6,04+1,44+2,05+17,12+15,58+16,99+23,68)*0,0078</t>
  </si>
  <si>
    <t>"3 NP m.č. 3.03, 3.04, 3.05" (4,17+8,58+11,25)*0,0078</t>
  </si>
  <si>
    <t>"2 NP m.č. 2.01, 2.02" (15,5+50,29)*0,0078</t>
  </si>
  <si>
    <t>"3 NP m.č. 3.01, 3.02, 3.06" (13,5+55,62+105,94)*0,0078</t>
  </si>
  <si>
    <t>"F8 1.PP m.č. 1.08" 73,71*0,0078</t>
  </si>
  <si>
    <t>"1 PP - podesty schodiště " (1,0*2,4*2*0,0078*2)</t>
  </si>
  <si>
    <t>"1 PP - kanál pod světlíkem - 7 " 6,8*0,0078*2</t>
  </si>
  <si>
    <t>"1 PP - kanál pod světlíkem" ((3,3*2,0)-(0,55*1,15))*0,0078*2</t>
  </si>
  <si>
    <t>"pozn. 7 nový stav" 6,8*0,0078</t>
  </si>
  <si>
    <t>632481214</t>
  </si>
  <si>
    <t>Separační vrstva z geotextílie</t>
  </si>
  <si>
    <t>152</t>
  </si>
  <si>
    <t xml:space="preserve">"1 PP - kanál pod schodištěm  - strop " (1,35*2,4)</t>
  </si>
  <si>
    <t>77</t>
  </si>
  <si>
    <t>6352111R</t>
  </si>
  <si>
    <t>Suchý vyrovnávací podsyp např. Rigips</t>
  </si>
  <si>
    <t>154</t>
  </si>
  <si>
    <t>"F 1 3x 41 mm"</t>
  </si>
  <si>
    <t>"2 NP m.č. 2.16" 144,37*3*0,041</t>
  </si>
  <si>
    <t xml:space="preserve">"3 NP m.č. 3.10 až 3.20, 3.23 až 3.29" </t>
  </si>
  <si>
    <t>(61,46+16,46+62,62+57,67+16,44+56,48+23,58+55,74+20,6+76,45+43,61+7,25+14,73+14,18+12,1+16,06+83,32+41,58)*3*0,041</t>
  </si>
  <si>
    <t>"F2a 2x62 mm"</t>
  </si>
  <si>
    <t>"3 NP m.č. 3.21, 3.22" (3,61+3,83)*2*0,062</t>
  </si>
  <si>
    <t>637211111</t>
  </si>
  <si>
    <t>Okapový chodník z betonových dlaždic tl 40 mm na MC 10</t>
  </si>
  <si>
    <t>156</t>
  </si>
  <si>
    <t>"výkr. 1 PP" 80</t>
  </si>
  <si>
    <t>79</t>
  </si>
  <si>
    <t>642946111</t>
  </si>
  <si>
    <t>Osazování pouzdra posuvných dveří s jednou kapsou pro jedno křídlo šířky do 800 mm do zděné příčky</t>
  </si>
  <si>
    <t>158</t>
  </si>
  <si>
    <t>"výplně otvorů"</t>
  </si>
  <si>
    <t>"17" 1</t>
  </si>
  <si>
    <t>553316R1</t>
  </si>
  <si>
    <t>pouzdro stavební 800 mm</t>
  </si>
  <si>
    <t>160</t>
  </si>
  <si>
    <t>81</t>
  </si>
  <si>
    <t>642946112</t>
  </si>
  <si>
    <t>Osazování pouzdra posuvných dveří s jednou kapsou pro jedno křídlo šířky do 1200 mm do zděné příčky</t>
  </si>
  <si>
    <t>162</t>
  </si>
  <si>
    <t>"16" 1</t>
  </si>
  <si>
    <t>553316R2</t>
  </si>
  <si>
    <t>pouzdro stavební 900 mm</t>
  </si>
  <si>
    <t>164</t>
  </si>
  <si>
    <t>Ostatní konstrukce a práce, bourání</t>
  </si>
  <si>
    <t>83</t>
  </si>
  <si>
    <t>935112111</t>
  </si>
  <si>
    <t>Osazení příkopového žlabu do betonu tl 100 mm z betonových tvárnic š 500 mm</t>
  </si>
  <si>
    <t>166</t>
  </si>
  <si>
    <t>"výkr. 1 PP okap. chodník" 80</t>
  </si>
  <si>
    <t>592275911</t>
  </si>
  <si>
    <t>žlab betonový průběžný TBO 1-30/100 100x25x10 cm</t>
  </si>
  <si>
    <t>168</t>
  </si>
  <si>
    <t>85</t>
  </si>
  <si>
    <t>943311112</t>
  </si>
  <si>
    <t>Montáž lešení prostorového modulového lehkého pracovního bez podlah s provozním zatížením tř. 3 do 200 kg/m2, výšky přes 10 do 25 m</t>
  </si>
  <si>
    <t>170</t>
  </si>
  <si>
    <t>"vnitřní světlík" (3,32*2,0)*20</t>
  </si>
  <si>
    <t>943311212</t>
  </si>
  <si>
    <t>Montáž lešení prostorového modulového lehkého pracovního bez podlah Příplatek za první a každý další den použití lešení k ceně -1112</t>
  </si>
  <si>
    <t>172</t>
  </si>
  <si>
    <t>87</t>
  </si>
  <si>
    <t>943311812</t>
  </si>
  <si>
    <t>Demontáž lešení prostorového modulového lehkého pracovního bez podlah s provozním zatížením tř. 3 do 200 kg/m2, výšky přes 10 do 25 m</t>
  </si>
  <si>
    <t>174</t>
  </si>
  <si>
    <t>949101112</t>
  </si>
  <si>
    <t>Lešení pomocné pro objekty pozemních staveb s lešeňovou podlahou v do 3,5 m zatížení do 150 kg/m2</t>
  </si>
  <si>
    <t>176</t>
  </si>
  <si>
    <t>2152,43*3</t>
  </si>
  <si>
    <t>348</t>
  </si>
  <si>
    <t>949221112</t>
  </si>
  <si>
    <t>Montáž lešeňové podlahy pro dílcová lešení s příčníky nebo podélníky, ve výšce přes 10 do 25 m</t>
  </si>
  <si>
    <t>-1362092608</t>
  </si>
  <si>
    <t>3,32*2,0*8</t>
  </si>
  <si>
    <t>349</t>
  </si>
  <si>
    <t>949221211</t>
  </si>
  <si>
    <t>Montáž lešeňové podlahy pro dílcová lešení Příplatek za první a každý další den použití lešení k ceně -1111, -1112 nebo -1131</t>
  </si>
  <si>
    <t>-619754284</t>
  </si>
  <si>
    <t>350</t>
  </si>
  <si>
    <t>949221812</t>
  </si>
  <si>
    <t>Demontáž lešeňové podlahy pro dílcová lešení s příčníky nebo podélníky, ve výšce přes 10 do 25 m</t>
  </si>
  <si>
    <t>-1030540498</t>
  </si>
  <si>
    <t>89</t>
  </si>
  <si>
    <t>952901114</t>
  </si>
  <si>
    <t>Vyčištění budov bytové a občanské výstavby při výšce podlaží přes 4 m</t>
  </si>
  <si>
    <t>178</t>
  </si>
  <si>
    <t>95394 O4</t>
  </si>
  <si>
    <t>hasící přístroj práškový</t>
  </si>
  <si>
    <t>180</t>
  </si>
  <si>
    <t>"O4" 14</t>
  </si>
  <si>
    <t>91</t>
  </si>
  <si>
    <t>95394 O5</t>
  </si>
  <si>
    <t xml:space="preserve">hasící přístroj  CO2</t>
  </si>
  <si>
    <t>182</t>
  </si>
  <si>
    <t>"O5" 1</t>
  </si>
  <si>
    <t>95394 O6</t>
  </si>
  <si>
    <t xml:space="preserve">hasící přístroj  pěnový</t>
  </si>
  <si>
    <t>184</t>
  </si>
  <si>
    <t>"O6" 1</t>
  </si>
  <si>
    <t>93</t>
  </si>
  <si>
    <t>95395 O 17</t>
  </si>
  <si>
    <t>Čistící zona 1500x2000 mm z hliníkových profilů s gumovým páskem osazená do nerez rámu - dodávka a montáž</t>
  </si>
  <si>
    <t>186</t>
  </si>
  <si>
    <t>" O17" 1</t>
  </si>
  <si>
    <t>95395 O 18</t>
  </si>
  <si>
    <t>Čistící zona 1000x1500 mm z hliníkových profilů s gumovým páskem osazená do nerez rámu - dodávka a montáž</t>
  </si>
  <si>
    <t>188</t>
  </si>
  <si>
    <t>" O18" 1</t>
  </si>
  <si>
    <t>95</t>
  </si>
  <si>
    <t>95395 O21</t>
  </si>
  <si>
    <t>budka pro rorýse (plastová budka se zateplenou střechou a vnitřním rámečkem, kotevní pro ukotvení budky) 340x230x180 mm - dodávka a montáž</t>
  </si>
  <si>
    <t>190</t>
  </si>
  <si>
    <t>"O21" 5</t>
  </si>
  <si>
    <t>95555 R20</t>
  </si>
  <si>
    <t>Stavební úpravy spojené s provedením evakuačního rozhlasu v prostorách školky ve 2 NP - viz D1.4.6 - Elektroinstalace - slaboproud</t>
  </si>
  <si>
    <t>192</t>
  </si>
  <si>
    <t>"jádrový vrt stěnou tl. 700 mm pr. 40 mm vč. utěsnění po instalaci - 7x"</t>
  </si>
  <si>
    <t>"VC omítka rýh ve stěnách do 150 mm - 10 m2"</t>
  </si>
  <si>
    <t>"demontáž a zpětná montáž SDK podhledu - 15 m2"</t>
  </si>
  <si>
    <t>"dvojnásobná výmalba stěn a stropu" 500 m2</t>
  </si>
  <si>
    <t>"zakrytí podlahy a vybavení, úklid - 2NP školka"</t>
  </si>
  <si>
    <t>97</t>
  </si>
  <si>
    <t>95555 R21</t>
  </si>
  <si>
    <t>Stavební úpravy spojené s provedením evakuačního rozhlasu v prostorách školky v 1 NP - viz D1.4.6 - Elektroinstalace - slaboproud</t>
  </si>
  <si>
    <t>194</t>
  </si>
  <si>
    <t>"jádrový vrt stěnou tl. 800 mm pr. 40 mm vč. utěsnění po instalaci - 8x"</t>
  </si>
  <si>
    <t>"demontáž a zpětná montáž SDK podhledu - 10 m2"</t>
  </si>
  <si>
    <t>"zakrytí podlahy a vybavení, úklid - 1NP školka"</t>
  </si>
  <si>
    <t>95800R</t>
  </si>
  <si>
    <t>Oprava stropu po prostupech</t>
  </si>
  <si>
    <t>196</t>
  </si>
  <si>
    <t>"pro ZTI" 34+2</t>
  </si>
  <si>
    <t>"ostatní profese" 60</t>
  </si>
  <si>
    <t>99</t>
  </si>
  <si>
    <t>961044111</t>
  </si>
  <si>
    <t>Bourání základů z betonu prostého</t>
  </si>
  <si>
    <t>198</t>
  </si>
  <si>
    <t>"venkovní schodiště vč. podkladu" 1,3*2,5*0,6</t>
  </si>
  <si>
    <t>962031132</t>
  </si>
  <si>
    <t>Bourání příček z cihel pálených na MVC tl do 100 mm</t>
  </si>
  <si>
    <t>200</t>
  </si>
  <si>
    <t xml:space="preserve">"1 NP m.č. 1.03, 1.04, 1.05"  (4,68*(2,4+3,0+5,1+3,1+3,9+1,2))-(0,6*2,0*8)</t>
  </si>
  <si>
    <t>"2 NP m.č. 2.03, 2.04" (4,64*(5,1+6,1+2,3))-(0,6*2,0*5)+(1,17*5,3)+(2,4*1,53)</t>
  </si>
  <si>
    <t xml:space="preserve">"m.č.  2.06, 2.07" (4,64*2,9*2)-(0,8*2,0*2)</t>
  </si>
  <si>
    <t>"3 NP m.č. 3.03, 3.04, 3.05" (1,17*5,4)+(2,4*1,53)+(2,76*7,5)+(6,4*4,5)-(0,7*2,0*5)</t>
  </si>
  <si>
    <t>962031133</t>
  </si>
  <si>
    <t>Bourání příček z cihel pálených na MVC tl do 150 mm</t>
  </si>
  <si>
    <t>202</t>
  </si>
  <si>
    <t xml:space="preserve">"1 NP m.č.  1.03, 1.04, 1.05" (4,68*5,4)-(0,6*2,0)</t>
  </si>
  <si>
    <t xml:space="preserve">"2 NP m.č.  2.06, 2.07" (4,64*2,9*2)-(0,8*2,0*2)</t>
  </si>
  <si>
    <t xml:space="preserve">"2 NP m.č.  2.03, 2.04" (4,64*3,6)-(0,8*2,0*2)</t>
  </si>
  <si>
    <t xml:space="preserve">"3 NP m.č.  3.03, 3.04" (4,64*3,7)-(0,8*2,0*2)</t>
  </si>
  <si>
    <t>962032231</t>
  </si>
  <si>
    <t>Bourání zdiva z cihel pálených nebo vápenopískových na MV nebo MVC přes 1 m3</t>
  </si>
  <si>
    <t>204</t>
  </si>
  <si>
    <t xml:space="preserve">"2 NP m.č.  2.03, 2.04" 3,64*0,4*0,5</t>
  </si>
  <si>
    <t xml:space="preserve">"3 NP m.č.  3.03, 3.04" 3,69*0,4*0,5</t>
  </si>
  <si>
    <t>"3 NP m.č. 3.25" ((3,69*2,9)-(0,7*2,0))*0,18</t>
  </si>
  <si>
    <t>103</t>
  </si>
  <si>
    <t>962086111</t>
  </si>
  <si>
    <t>Bourání příček z plynosilikátu tl do 150 mm</t>
  </si>
  <si>
    <t>206</t>
  </si>
  <si>
    <t>"3 NP m.č. 3.27" (4,69*3,1)</t>
  </si>
  <si>
    <t>964061341</t>
  </si>
  <si>
    <t>Uvolnění zhlaví trámů ze zdiva cihelného průřezu zhlaví přes 0,05 m2</t>
  </si>
  <si>
    <t>208</t>
  </si>
  <si>
    <t>105</t>
  </si>
  <si>
    <t>965042131</t>
  </si>
  <si>
    <t>Bourání podkladů pod dlažby nebo mazanin betonových nebo z litého asfaltu tl do 100 mm pl do 4 m2</t>
  </si>
  <si>
    <t>210</t>
  </si>
  <si>
    <t>"1 PP skladba od výstupního a nástupního schodu" 1,0*2,4*2*(0,1+0,085)</t>
  </si>
  <si>
    <t>965042141</t>
  </si>
  <si>
    <t>Bourání podkladů pod dlažby nebo mazanin betonových nebo z litého asfaltu tl do 100 mm pl přes 4 m2</t>
  </si>
  <si>
    <t>212</t>
  </si>
  <si>
    <t>"2"</t>
  </si>
  <si>
    <t>"1 NP m.č. 1.03, 1.04, 1.05" (4,57+6,08+12,11)*0,056</t>
  </si>
  <si>
    <t>"2 NP m.č. 2.01, 2.02, 2.03, 2.04" (15,4+50,29+12,85+10,75)*0,033</t>
  </si>
  <si>
    <t>"3 NP m.č. 3.01 až 3.07, 3.22" (13,3+28,57+4,26+10,92+8,72+102,83+17,56+10,46)*0,033</t>
  </si>
  <si>
    <t>"1 PP - kanál pod světlíkem" ((3,3*2,0))*0,085</t>
  </si>
  <si>
    <t>107</t>
  </si>
  <si>
    <t>965042241</t>
  </si>
  <si>
    <t>Bourání podkladů pod dlažby nebo mazanin betonových nebo z litého asfaltu tl přes 100 mm pl pře 4 m2</t>
  </si>
  <si>
    <t>214</t>
  </si>
  <si>
    <t>"okapový chodník - ozn. 7" 80*0,15</t>
  </si>
  <si>
    <t>"1 PP skladba pod schody" 3,0*2,4*0,2</t>
  </si>
  <si>
    <t>965046111</t>
  </si>
  <si>
    <t>Broušení stávajících betonových podlah úběr do 3 mm</t>
  </si>
  <si>
    <t>216</t>
  </si>
  <si>
    <t>"1PP"</t>
  </si>
  <si>
    <t>"m.č. 1.01 až 1.07, 1.09 až 1.11" 108,83+5,02+3,03+5,17+72,75+36,07+70,51+71,03+39,90+15,69</t>
  </si>
  <si>
    <t>109</t>
  </si>
  <si>
    <t>965049111</t>
  </si>
  <si>
    <t>Příplatek k bourání betonových mazanin za bourání mazanin se svařovanou sítí tl do 100 mm</t>
  </si>
  <si>
    <t>218</t>
  </si>
  <si>
    <t>"1 PP skladba od výstupního a nástupního schodu" 1,0*2,4*2*0,085</t>
  </si>
  <si>
    <t>965081213</t>
  </si>
  <si>
    <t>Bourání podlah z dlaždic keramických nebo xylolitových tl do 10 mm plochy přes 1 m2</t>
  </si>
  <si>
    <t>220</t>
  </si>
  <si>
    <t>"1 NP m.č. 1.03, 1.04, 1.05" (4,57+6,08+12,11)</t>
  </si>
  <si>
    <t>111</t>
  </si>
  <si>
    <t>965081223</t>
  </si>
  <si>
    <t>Bourání podlah z dlaždic keramických nebo xylolitových tl přes 10 mm plochy přes 1 m2</t>
  </si>
  <si>
    <t>222</t>
  </si>
  <si>
    <t xml:space="preserve">"2 NP m.č. 2.01,  2.03, 2.04" (15,4+12,85+10,75)</t>
  </si>
  <si>
    <t xml:space="preserve">"3 NP m.č.  3.03, 3.04, 3.05" 4,26+10,92+8,72</t>
  </si>
  <si>
    <t>"1 PP skladba od výstupního a nástupního schodu" 1,0*2,4*2</t>
  </si>
  <si>
    <t>"1 PP - kanál pod světlíkem" (3,3*2,0)</t>
  </si>
  <si>
    <t>965081353</t>
  </si>
  <si>
    <t>Bourání podlah z dlaždic betonových, teracových nebo čedičových tl přes 40 mm plochy přes 1 m2</t>
  </si>
  <si>
    <t>224</t>
  </si>
  <si>
    <t>"okapový chodník - ozn. 7" 80</t>
  </si>
  <si>
    <t>"1 PP m.č. 1.08" 73,78</t>
  </si>
  <si>
    <t>113</t>
  </si>
  <si>
    <t>965082933</t>
  </si>
  <si>
    <t>Odstranění násypů pod podlahami tl do 200 mm pl přes 2 m2</t>
  </si>
  <si>
    <t>226</t>
  </si>
  <si>
    <t>"1"</t>
  </si>
  <si>
    <t>"2 NP m.č. 2.05, 2.09, 2.10" (16,9+60,7+62,81)*0,144</t>
  </si>
  <si>
    <t xml:space="preserve">"3 NP m.č. 3.11 až 3.21, 3,23 až 3.29" </t>
  </si>
  <si>
    <t>(40,2+37,81+62,62+50,92+23,43+81,25+34,11+42,61+50,43+25,06+43,38+17,48+43,5+23,34+23,31+10,3+41,81+38,28)*0,144</t>
  </si>
  <si>
    <t>"1 PP m.č. 1.08" 73,78*0,12</t>
  </si>
  <si>
    <t>"1 PP skladba od výstupního a nástupního schodu" 1,0*2,4*2*0,1</t>
  </si>
  <si>
    <t>"1 PP skladba pod schody" 3,0*2,4*0,1</t>
  </si>
  <si>
    <t>968072455</t>
  </si>
  <si>
    <t>Vybourání kovových dveřních zárubní pl do 2 m2</t>
  </si>
  <si>
    <t>228</t>
  </si>
  <si>
    <t>"1 PP ozn. 6" 0,8*2,0*6</t>
  </si>
  <si>
    <t>"1 NP" (0,7*2,0*7)+(0,8*2,0)</t>
  </si>
  <si>
    <t>"2 NP" (0,6*2,0*4)+(0,7*2,0*3)+(0,8*2,0)</t>
  </si>
  <si>
    <t>"3 NP" (0,6*2,0*4)+(0,7*2,0*4)+(0,8*2,0)</t>
  </si>
  <si>
    <t>115</t>
  </si>
  <si>
    <t>968082R</t>
  </si>
  <si>
    <t>Demontáž stávajících dveří vč. obložkových zárubní</t>
  </si>
  <si>
    <t>230</t>
  </si>
  <si>
    <t>(0,9*2,2*1)+(0,8*2,1*3)+(1,25*2,5*3)+(0,9*2,1*2)+(0,9*2,1*4)+(1,25*2,5*2)+(0,8*2,1*7)+(0,7*2,1*2)</t>
  </si>
  <si>
    <t>(0,7*2,0*8)+(0,8*2,0*4)+(0,6*2,0)+(0,9*2,0)+(0,9*2,0)+(0,8*2,0)+(0,8*2,0*8)+(0,7*2,0*2)</t>
  </si>
  <si>
    <t>971033371</t>
  </si>
  <si>
    <t>Vybourání otvorů ve zdivu cihelném pl do 0,09 m2 na MVC nebo MV tl do 750 mm</t>
  </si>
  <si>
    <t>232</t>
  </si>
  <si>
    <t>"pro ZTI" 4</t>
  </si>
  <si>
    <t>117</t>
  </si>
  <si>
    <t>971033461</t>
  </si>
  <si>
    <t>Vybourání otvorů ve zdivu cihelném pl do 0,25 m2 na MVC nebo MV tl do 600 mm</t>
  </si>
  <si>
    <t>234</t>
  </si>
  <si>
    <t>"9" 1</t>
  </si>
  <si>
    <t>971033541</t>
  </si>
  <si>
    <t>Vybourání otvorů ve zdivu cihelném pl do 1 m2 na MVC nebo MV tl do 300 mm</t>
  </si>
  <si>
    <t>236</t>
  </si>
  <si>
    <t>"ozn. 3" 1,0*0,6*0,3*8</t>
  </si>
  <si>
    <t>"ozn. 4" 0,8*0,4*0,3*7</t>
  </si>
  <si>
    <t>119</t>
  </si>
  <si>
    <t>971033561</t>
  </si>
  <si>
    <t>Vybourání otvorů ve zdivu cihelném pl do 1 m2 na MVC nebo MV tl do 600 mm</t>
  </si>
  <si>
    <t>238</t>
  </si>
  <si>
    <t>"ozn. 4" 0,9*0,6*0,4*7</t>
  </si>
  <si>
    <t>"4" 1,25*0,4*0,6</t>
  </si>
  <si>
    <t>"6,7" (1,05*0,65*0,48)+(0,85*0,4*0,54)</t>
  </si>
  <si>
    <t>971033581</t>
  </si>
  <si>
    <t>Vybourání otvorů ve zdivu cihelném pl do 1 m2 na MVC nebo MV tl do 900 mm</t>
  </si>
  <si>
    <t>240</t>
  </si>
  <si>
    <t>"1, 5" (0,9*0,5*0,68)+(1,05*0,65*0,72)</t>
  </si>
  <si>
    <t>121</t>
  </si>
  <si>
    <t>97103359</t>
  </si>
  <si>
    <t>Vybourání otvorů ve zdivu cihelném pro osazení nosníků</t>
  </si>
  <si>
    <t>242</t>
  </si>
  <si>
    <t>"1 až 9" 1,361</t>
  </si>
  <si>
    <t>971033591</t>
  </si>
  <si>
    <t>Vybourání otvorů ve zdivu cihelném pl do 1 m2 na MVC nebo MV tl přes 900 mm</t>
  </si>
  <si>
    <t>244</t>
  </si>
  <si>
    <t>"2, 3, 8" (0,8*0,2*1,13)+(0,85*0,45*1,13)+(0,65*0,3*1,05)</t>
  </si>
  <si>
    <t>123</t>
  </si>
  <si>
    <t>971033641</t>
  </si>
  <si>
    <t>Vybourání otvorů ve zdivu cihelném pl do 4 m2 na MVC nebo MV tl do 300 mm</t>
  </si>
  <si>
    <t>246</t>
  </si>
  <si>
    <t>"3 NP m.č. 3.12, 3.015" (1,8*2,25*2)*0,2</t>
  </si>
  <si>
    <t>971033651</t>
  </si>
  <si>
    <t>Vybourání otvorů ve zdivu cihelném pl do 4 m2 na MVC nebo MV tl do 600 mm</t>
  </si>
  <si>
    <t>248</t>
  </si>
  <si>
    <t>"2 NP m.č. 2.10" (1,05*2,25*2)*0,35</t>
  </si>
  <si>
    <t>"3 NP m.č. 3.24, 3.29" (1,05*2,25*3)*0,35</t>
  </si>
  <si>
    <t>125</t>
  </si>
  <si>
    <t>97105R</t>
  </si>
  <si>
    <t xml:space="preserve">Vysekání vstupu do stávající zděné štoly,  kamerová prohlídka, dozdění a obetonování</t>
  </si>
  <si>
    <t>250</t>
  </si>
  <si>
    <t>"suterén" 1</t>
  </si>
  <si>
    <t>972044R</t>
  </si>
  <si>
    <t>Vybourání prostopu ve střešní konstrukci</t>
  </si>
  <si>
    <t>252</t>
  </si>
  <si>
    <t>"pro ZTI - ventil. hlavice" 5</t>
  </si>
  <si>
    <t>127</t>
  </si>
  <si>
    <t>972044R1</t>
  </si>
  <si>
    <t xml:space="preserve">Vybourání otvorů ve stropech  pl do 0,09 m2</t>
  </si>
  <si>
    <t>254</t>
  </si>
  <si>
    <t>973031151</t>
  </si>
  <si>
    <t>Vysekání výklenků ve zdivu cihelném na MV nebo MVC pl přes 0,25 m2</t>
  </si>
  <si>
    <t>256</t>
  </si>
  <si>
    <t>"nika pro hydranty" 0,7*0,7*0,35*5</t>
  </si>
  <si>
    <t>"1 PP - pro el. rozvaděče" (0,6*0,95*0,25)+(0,8*1,6*0,25)</t>
  </si>
  <si>
    <t>"výkr. D.1.1.2, D,1.1.4, D.1.1.6, D.1.1.8 rozšíření drážky ve střední zdi ozn " 0,6*0,4*21</t>
  </si>
  <si>
    <t>129</t>
  </si>
  <si>
    <t>973031325</t>
  </si>
  <si>
    <t>Vysekání kapes ve zdivu cihelném na MV nebo MVC pl do 0,10 m2 hl do 300 mm</t>
  </si>
  <si>
    <t>258</t>
  </si>
  <si>
    <t>"1 PP pro uvolnění sch. stupňů" 10*2</t>
  </si>
  <si>
    <t>974031153</t>
  </si>
  <si>
    <t>Vysekání rýh ve zdivu cihelném hl do 100 mm š do 100 mm</t>
  </si>
  <si>
    <t>260</t>
  </si>
  <si>
    <t>"pro instalace" 320</t>
  </si>
  <si>
    <t>131</t>
  </si>
  <si>
    <t>974031155</t>
  </si>
  <si>
    <t>Vysekání rýh ve zdivu cihelném hl do 100 mm š do 200 mm</t>
  </si>
  <si>
    <t>262</t>
  </si>
  <si>
    <t>"pro instalace" 200</t>
  </si>
  <si>
    <t>974031164</t>
  </si>
  <si>
    <t>Vysekání rýh ve zdivu cihelném hl do 150 mm š do 150 mm</t>
  </si>
  <si>
    <t>264</t>
  </si>
  <si>
    <t>"pro instalace" 180</t>
  </si>
  <si>
    <t>133</t>
  </si>
  <si>
    <t>974031167</t>
  </si>
  <si>
    <t>Vysekání rýh ve zdivu cihelném hl do 150 mm š do 300 mm</t>
  </si>
  <si>
    <t>266</t>
  </si>
  <si>
    <t>"výkr. D.1.1.8"</t>
  </si>
  <si>
    <t>"3 NP ozn. 16" 4,475</t>
  </si>
  <si>
    <t>97608R</t>
  </si>
  <si>
    <t>Vybourání a demontáž stávajících elektrorozvaděčů</t>
  </si>
  <si>
    <t>268</t>
  </si>
  <si>
    <t>135</t>
  </si>
  <si>
    <t>977151112.</t>
  </si>
  <si>
    <t>Jádrové vrty diamantovými korunkami do D 40 mm do stavebních materiálů</t>
  </si>
  <si>
    <t>270</t>
  </si>
  <si>
    <t>"pro instalace " 1</t>
  </si>
  <si>
    <t>977151129</t>
  </si>
  <si>
    <t>Jádrové vrty diamantovými korunkami do D 350 mm do stavebních materiálů</t>
  </si>
  <si>
    <t>272</t>
  </si>
  <si>
    <t>353</t>
  </si>
  <si>
    <t>978011161</t>
  </si>
  <si>
    <t>Otlučení vápenných nebo vápenocementových omítek vnitřních ploch stropů, v rozsahu přes 30 do 50 %</t>
  </si>
  <si>
    <t>-1752231894</t>
  </si>
  <si>
    <t>352</t>
  </si>
  <si>
    <t>978013161</t>
  </si>
  <si>
    <t>Otlučení vápenných nebo vápenocementových omítek vnitřních ploch stěn s vyškrabáním spar, s očištěním zdiva, v rozsahu přes 30 do 50 %</t>
  </si>
  <si>
    <t>1956773528</t>
  </si>
  <si>
    <t>137</t>
  </si>
  <si>
    <t>978015391</t>
  </si>
  <si>
    <t>Otlučení vnější vápenné nebo vápenocementové vnější omítky stupně členitosti 1 a 2 rozsahu do 100%</t>
  </si>
  <si>
    <t>274</t>
  </si>
  <si>
    <t>"vnitřní světlík" (3,32+2,0)*2*20</t>
  </si>
  <si>
    <t>978036191</t>
  </si>
  <si>
    <t>Otlučení cementových omítek vnějších ploch rozsahu do 100 %</t>
  </si>
  <si>
    <t>276</t>
  </si>
  <si>
    <t>"venkovní schodiště" 2*2</t>
  </si>
  <si>
    <t>139</t>
  </si>
  <si>
    <t>978059541</t>
  </si>
  <si>
    <t>Odsekání a odebrání obkladů stěn z vnitřních obkládaček plochy přes 1 m2</t>
  </si>
  <si>
    <t>278</t>
  </si>
  <si>
    <t>"m.č. 1.03, 1.04, 1.05" (1,8*2*(4,0+10,0+12,1))-((1,2+0,6+1,2+1,2+1,2+0,6+1,2+1,2+1,2)*1,8)</t>
  </si>
  <si>
    <t>"m.č. 2.03, 2.04" (1,53*2*(14,7+13,5))-((1,0+1,6+1,2+1,2+1,0+1,6+1,2+1,2+1,2)*1,53)</t>
  </si>
  <si>
    <t>985111121</t>
  </si>
  <si>
    <t>Otlučení omítek líce kleneb a podhledů</t>
  </si>
  <si>
    <t>280</t>
  </si>
  <si>
    <t>141</t>
  </si>
  <si>
    <t>986R01</t>
  </si>
  <si>
    <t xml:space="preserve">Prostup obvodové zdi 300 x 300  mm pro potrubí kanalizace vč. výkopu v podlaze WC 800x800 mm hl. cca 2 m, zpětný zásyp se zhutněním</t>
  </si>
  <si>
    <t>282</t>
  </si>
  <si>
    <t>"1 PP ozn. 19" 1</t>
  </si>
  <si>
    <t>986R02</t>
  </si>
  <si>
    <t>Stavební úpravy spojené s napojením stoupaček v 2 NP v prostorách MŠ (ST 1, ST 3, K4B, STK4, ST2)</t>
  </si>
  <si>
    <t>284</t>
  </si>
  <si>
    <t>"výkr. D.1.1.6 - pozn. 18" 5</t>
  </si>
  <si>
    <t>143</t>
  </si>
  <si>
    <t>987R01</t>
  </si>
  <si>
    <t>demontáž a zpětná montáž herního prvku - domeček a počítadlo (2x1,25 m)</t>
  </si>
  <si>
    <t>286</t>
  </si>
  <si>
    <t>987R02</t>
  </si>
  <si>
    <t>demontáž a zpětná montáž herního prvku - houpadlo</t>
  </si>
  <si>
    <t>288</t>
  </si>
  <si>
    <t>997</t>
  </si>
  <si>
    <t>Přesun sutě</t>
  </si>
  <si>
    <t>145</t>
  </si>
  <si>
    <t>997013214</t>
  </si>
  <si>
    <t>Vnitrostaveništní doprava suti a vybouraných hmot pro budovy v do 15 m ručně</t>
  </si>
  <si>
    <t>290</t>
  </si>
  <si>
    <t>997013501</t>
  </si>
  <si>
    <t>Odvoz suti a vybouraných hmot na skládku nebo meziskládku do 1 km se složením</t>
  </si>
  <si>
    <t>292</t>
  </si>
  <si>
    <t>147</t>
  </si>
  <si>
    <t>997013509</t>
  </si>
  <si>
    <t>Příplatek k odvozu suti a vybouraných hmot na skládku ZKD 1 km přes 1 km</t>
  </si>
  <si>
    <t>294</t>
  </si>
  <si>
    <t>683,536*24</t>
  </si>
  <si>
    <t>997013801</t>
  </si>
  <si>
    <t>Poplatek za uložení stavebního betonového odpadu na skládce (skládkovné)</t>
  </si>
  <si>
    <t>296</t>
  </si>
  <si>
    <t>"mazaniny, bourání bet. konstr."3,9+ 1,954+24,796+29,568</t>
  </si>
  <si>
    <t>"omítky" 12,555+0,2+33,453+34,515+73,223 + 5,616</t>
  </si>
  <si>
    <t>"beton. dlažba" 29,218</t>
  </si>
  <si>
    <t>149</t>
  </si>
  <si>
    <t>997013803</t>
  </si>
  <si>
    <t>Poplatek za uložení stavebního odpadu z keramických materiálů na skládce (skládkovné)</t>
  </si>
  <si>
    <t>298</t>
  </si>
  <si>
    <t xml:space="preserve">"cihelné zdivo" </t>
  </si>
  <si>
    <t>"cihelné zdivo" 28,903+19,642+5,652+1,643+13,068+0,496+0,276+3,802+4,181+1,435+2,45+1,472+2,916+7,4443+11,45+0,62+5,76+7,6+7,2+0,362</t>
  </si>
  <si>
    <t>"dažba keram." 0,797+4,4235</t>
  </si>
  <si>
    <t>"obklady ker." 14,619</t>
  </si>
  <si>
    <t>"násypy pod podlahy" 181,454</t>
  </si>
  <si>
    <t>997013811</t>
  </si>
  <si>
    <t>Poplatek za uložení stavebního dřevěného odpadu na skládce (skládkovné)</t>
  </si>
  <si>
    <t>300</t>
  </si>
  <si>
    <t>7,328+27,885+27,885+0,282+0,495+0,72+13,943</t>
  </si>
  <si>
    <t>151</t>
  </si>
  <si>
    <t>997013831</t>
  </si>
  <si>
    <t>Poplatek za uložení stavebního směsného odpadu na skládce (skládkovné)</t>
  </si>
  <si>
    <t>302</t>
  </si>
  <si>
    <t>683,536-(248,998+327,666+78,538)</t>
  </si>
  <si>
    <t>998</t>
  </si>
  <si>
    <t>Přesun hmot</t>
  </si>
  <si>
    <t>998017003</t>
  </si>
  <si>
    <t>Přesun hmot s omezením mechanizace pro budovy v do 24 m</t>
  </si>
  <si>
    <t>304</t>
  </si>
  <si>
    <t>PSV</t>
  </si>
  <si>
    <t>Práce a dodávky PSV</t>
  </si>
  <si>
    <t>711</t>
  </si>
  <si>
    <t>Izolace proti vodě, vlhkosti a plynům</t>
  </si>
  <si>
    <t>339</t>
  </si>
  <si>
    <t>711111001</t>
  </si>
  <si>
    <t>Provedení izolace proti zemní vlhkosti natěradly a tmely za studena na ploše vodorovné V nátěrem penetračním</t>
  </si>
  <si>
    <t>2054998034</t>
  </si>
  <si>
    <t>"F8 1.PP m.č. 1.08" 73,71</t>
  </si>
  <si>
    <t>340</t>
  </si>
  <si>
    <t>111631500</t>
  </si>
  <si>
    <t>lak asfaltový penetrační (MJ t) bal 9 kg</t>
  </si>
  <si>
    <t>123307336</t>
  </si>
  <si>
    <t>73,71*0,0003 'Přepočtené koeficientem množství</t>
  </si>
  <si>
    <t>153</t>
  </si>
  <si>
    <t>711141559</t>
  </si>
  <si>
    <t>Provedení izolace proti zemní vlhkosti pásy přitavením vodorovné NAIP</t>
  </si>
  <si>
    <t>306</t>
  </si>
  <si>
    <t>628522571</t>
  </si>
  <si>
    <t xml:space="preserve">pás asfaltovaný modifikovaný (např. Elastek  50 special mineral)</t>
  </si>
  <si>
    <t>308</t>
  </si>
  <si>
    <t>155</t>
  </si>
  <si>
    <t>711461201</t>
  </si>
  <si>
    <t>Provedení izolace proti tlakové vodě vodorovné fólií zesílením spojů páskem</t>
  </si>
  <si>
    <t>310</t>
  </si>
  <si>
    <t>"1 PP - kanál pod schodištěm " (1,55*2,4)</t>
  </si>
  <si>
    <t>"1 PP - kanál pod světlíkem" ((3,3*2,0)-(0,55*1,15))+(0,3*2,0)</t>
  </si>
  <si>
    <t>"1 PP - kanál pod světlíkem" (1,55*2,2)</t>
  </si>
  <si>
    <t>283220260</t>
  </si>
  <si>
    <t>fólie hydroizolační</t>
  </si>
  <si>
    <t>312</t>
  </si>
  <si>
    <t>157</t>
  </si>
  <si>
    <t>711462201</t>
  </si>
  <si>
    <t>Provedení izolace proti tlakové vodě svislé fólií zesílením spojů páskem</t>
  </si>
  <si>
    <t>314</t>
  </si>
  <si>
    <t>"1 PP - kanál pod světlíkem" (1,55*2,0)+(0,85*2,0)+(1,55*0,85*2)+((0,55+1,15+0,55)*0,98)</t>
  </si>
  <si>
    <t>316</t>
  </si>
  <si>
    <t>159</t>
  </si>
  <si>
    <t>711491171</t>
  </si>
  <si>
    <t>Provedení izolace proti tlakové vodě vodorovné z textilií vrstva podkladní</t>
  </si>
  <si>
    <t>318</t>
  </si>
  <si>
    <t>"F 1"</t>
  </si>
  <si>
    <t>"2 NP m.č. 2.16" 144,37</t>
  </si>
  <si>
    <t>"3 NP m.č. 3.10 až 3.20, 3.23 až 3.29" 61,46+16,46+62,62+57,67+16,44+56,48+23,58+55,74+20,6+76,45+43,61+7,25+14,73+14,18+12,1+16,06+83,32+41,58</t>
  </si>
  <si>
    <t>"F2a"</t>
  </si>
  <si>
    <t>"3 NP m.č. 3.21, 3.22" 3,61+3,83</t>
  </si>
  <si>
    <t>693112561</t>
  </si>
  <si>
    <t>geotextilie tl. 2 mm</t>
  </si>
  <si>
    <t>320</t>
  </si>
  <si>
    <t>161</t>
  </si>
  <si>
    <t>998711203</t>
  </si>
  <si>
    <t>Přesun hmot procentní pro izolace proti vodě, vlhkosti a plynům v objektech v do 60 m</t>
  </si>
  <si>
    <t>%</t>
  </si>
  <si>
    <t>322</t>
  </si>
  <si>
    <t>713</t>
  </si>
  <si>
    <t>Izolace tepelné</t>
  </si>
  <si>
    <t>713121111</t>
  </si>
  <si>
    <t>Montáž izolace tepelné podlah volně kladenými rohožemi, pásy, dílci, deskami 1 vrstva</t>
  </si>
  <si>
    <t>324</t>
  </si>
  <si>
    <t>163</t>
  </si>
  <si>
    <t>595908211</t>
  </si>
  <si>
    <t>deska tepelně izolační dřevovláknitá tl.20 mm</t>
  </si>
  <si>
    <t>326</t>
  </si>
  <si>
    <t>713131121</t>
  </si>
  <si>
    <t>Montáž izolace tepelné stěn přichycením dráty rohoží, pásů, dílců, desek</t>
  </si>
  <si>
    <t>328</t>
  </si>
  <si>
    <t>"štítová stěna" 18</t>
  </si>
  <si>
    <t>165</t>
  </si>
  <si>
    <t>631521841</t>
  </si>
  <si>
    <t>minerální vata tl. 100 mm</t>
  </si>
  <si>
    <t>330</t>
  </si>
  <si>
    <t>998713203</t>
  </si>
  <si>
    <t>Přesun hmot procentní pro izolace tepelné v objektech v do 24 m</t>
  </si>
  <si>
    <t>332</t>
  </si>
  <si>
    <t>725</t>
  </si>
  <si>
    <t>Zdravotechnika - zařizovací předměty</t>
  </si>
  <si>
    <t>167</t>
  </si>
  <si>
    <t>72529O 10</t>
  </si>
  <si>
    <t xml:space="preserve">Doplňky zařízení koupelen a záchodů  - dtžák toaletního papíru</t>
  </si>
  <si>
    <t>soubor</t>
  </si>
  <si>
    <t>334</t>
  </si>
  <si>
    <t>"O 10" 12</t>
  </si>
  <si>
    <t>72529O 11</t>
  </si>
  <si>
    <t xml:space="preserve">Doplňky zařízení koupelen a záchodů  - WC štětka plastová bílá</t>
  </si>
  <si>
    <t>336</t>
  </si>
  <si>
    <t>"O 11" 12</t>
  </si>
  <si>
    <t>169</t>
  </si>
  <si>
    <t>72529O 12</t>
  </si>
  <si>
    <t>Doplňky zařízení koupelen a záchodů kovový zásobník papírových ručníků</t>
  </si>
  <si>
    <t>338</t>
  </si>
  <si>
    <t>"O 12" 10</t>
  </si>
  <si>
    <t>72529O 13</t>
  </si>
  <si>
    <t>Doplňky zařízení koupelen a záchodů - koš na papírové ručníky plastový bílý</t>
  </si>
  <si>
    <t>"O 13" 10</t>
  </si>
  <si>
    <t>171</t>
  </si>
  <si>
    <t>72529O 14</t>
  </si>
  <si>
    <t>Doplňky zařízení koupelen a záchodů - koš nášlapný</t>
  </si>
  <si>
    <t>342</t>
  </si>
  <si>
    <t>"O 14" 9</t>
  </si>
  <si>
    <t>72529O 15</t>
  </si>
  <si>
    <t>Doplňky zařízení koupelen a záchodů - zásobník mýdla nástěnný plastový</t>
  </si>
  <si>
    <t>344</t>
  </si>
  <si>
    <t>"O 15" 14</t>
  </si>
  <si>
    <t>173</t>
  </si>
  <si>
    <t>72529O 16</t>
  </si>
  <si>
    <t>Elektrický osoušeč rukou kovový, připevněný na stěnu</t>
  </si>
  <si>
    <t>346</t>
  </si>
  <si>
    <t>"O 16" 8</t>
  </si>
  <si>
    <t>998725203</t>
  </si>
  <si>
    <t>Přesun hmot procentní pro zařizovací předměty v objektech v do 24 m</t>
  </si>
  <si>
    <t>727</t>
  </si>
  <si>
    <t>Zdravotechnika - požární ochrana</t>
  </si>
  <si>
    <t>175</t>
  </si>
  <si>
    <t>7271211R</t>
  </si>
  <si>
    <t>Protipožární ucpávky stropu do 200x200 mm, požární odolnost EI 45 - dodávka a montáž</t>
  </si>
  <si>
    <t>"ostatní profese" 20</t>
  </si>
  <si>
    <t>7271212R</t>
  </si>
  <si>
    <t>Protipožární ucpávky stropu do 300x300 mm, požární odolnost EI 45 - dodávka a montáž</t>
  </si>
  <si>
    <t>"pro profese" 12</t>
  </si>
  <si>
    <t>177</t>
  </si>
  <si>
    <t>7271215R</t>
  </si>
  <si>
    <t>Protipožární ucpávky stropu do 1200x1000 mm, požární odolnost EI 45 - dodávka a montáž</t>
  </si>
  <si>
    <t>354</t>
  </si>
  <si>
    <t>"pro profese" 2</t>
  </si>
  <si>
    <t>762</t>
  </si>
  <si>
    <t>Konstrukce tesařské</t>
  </si>
  <si>
    <t>762083122</t>
  </si>
  <si>
    <t>Impregnace řeziva proti dřevokaznému hmyzu, houbám a plísním máčením třída ohrožení 3 a 4</t>
  </si>
  <si>
    <t>356</t>
  </si>
  <si>
    <t>"2NP" 44*0,21*0,15*0,5</t>
  </si>
  <si>
    <t>"3NP" (30+68+100)*0,21*0,15*0,5</t>
  </si>
  <si>
    <t>179</t>
  </si>
  <si>
    <t>762522812</t>
  </si>
  <si>
    <t>Demontáž podlah s polštáři z prken nebo fošen tloušťky přes 32 mm</t>
  </si>
  <si>
    <t>358</t>
  </si>
  <si>
    <t>"2 NP m.č. 2.05, 2.09, 2.10" (16,9+60,7+62,81)</t>
  </si>
  <si>
    <t>(40,2+37,81+62,62+50,92+23,43+81,25+34,11+42,61+50,43+25,06+43,38+17,48+43,5+23,34+23,31+10,3+41,81+38,28)</t>
  </si>
  <si>
    <t>"1a"</t>
  </si>
  <si>
    <t>"2 NP m.č. 2.06, 2.07, 2.08, 2.11" (23,13+16,01+17,38+42,74)</t>
  </si>
  <si>
    <t>762526811</t>
  </si>
  <si>
    <t>Demontáž podlah z dřevotřísky, překližky, sololitu tloušťky do 20 mm bez polštářů</t>
  </si>
  <si>
    <t>360</t>
  </si>
  <si>
    <t>181</t>
  </si>
  <si>
    <t>762811410</t>
  </si>
  <si>
    <t>Montáž zapuštěného záklopu z hrubých prken na sraz spáry nekryté</t>
  </si>
  <si>
    <t>362</t>
  </si>
  <si>
    <t>"stávající prkna: 60%"</t>
  </si>
  <si>
    <t>"2NP" 0,4*33</t>
  </si>
  <si>
    <t>"3NP" 0,4*152</t>
  </si>
  <si>
    <t>341</t>
  </si>
  <si>
    <t>605151210</t>
  </si>
  <si>
    <t>řezivo jehličnaté boční prkno jakost I.-II. 4 - 6 cm</t>
  </si>
  <si>
    <t>1706335727</t>
  </si>
  <si>
    <t>"nová prkna: 40%"</t>
  </si>
  <si>
    <t>74*0,04*0,4</t>
  </si>
  <si>
    <t>762811811</t>
  </si>
  <si>
    <t>Demontáž záklopů stropů z hrubých prken tl do 32 mm</t>
  </si>
  <si>
    <t>364</t>
  </si>
  <si>
    <t>183</t>
  </si>
  <si>
    <t>762811924</t>
  </si>
  <si>
    <t>Vyřezání části záklopu nebo podbíjení stropu z prken tl do 32 mm plochy jednotlivě přes 4 m2</t>
  </si>
  <si>
    <t>366</t>
  </si>
  <si>
    <t>"prostupy pro VZT"</t>
  </si>
  <si>
    <t>"2 NP, 3 NP záklop a podbíjení" 3,0*2,0*2*2</t>
  </si>
  <si>
    <t>762812935</t>
  </si>
  <si>
    <t>Zabednění části záklopu stropu z prken tl do 32 mm plochy jednotlivě do 8 m2</t>
  </si>
  <si>
    <t>368</t>
  </si>
  <si>
    <t>"2 NP, 3 NP" 3,0*2,0*2</t>
  </si>
  <si>
    <t>185</t>
  </si>
  <si>
    <t>762821941</t>
  </si>
  <si>
    <t>Vyřezání části stropního trámu průřezové plochy řeziva do 450 cm2 délky do 3 m</t>
  </si>
  <si>
    <t>370</t>
  </si>
  <si>
    <t>"2 NP, 3 NP" 10*2</t>
  </si>
  <si>
    <t>762822R01</t>
  </si>
  <si>
    <t>Doplnění části stropního trámu z hranolů průřezové plochy do 450 cm2 včetně materiálu a napojení</t>
  </si>
  <si>
    <t>372</t>
  </si>
  <si>
    <t>187</t>
  </si>
  <si>
    <t>762841944</t>
  </si>
  <si>
    <t>Doplnění části podbíjení hoblovanými prkny plochy jednotlivě do 8 m2</t>
  </si>
  <si>
    <t>374</t>
  </si>
  <si>
    <t>762895000</t>
  </si>
  <si>
    <t>Spojovací prostředky záklopu stropů, stropnic, podbíjení hřebíky, svory</t>
  </si>
  <si>
    <t>513410843</t>
  </si>
  <si>
    <t>74*0,04</t>
  </si>
  <si>
    <t>998762203</t>
  </si>
  <si>
    <t>Přesun hmot procentní pro kce tesařské v objektech v do 24 m</t>
  </si>
  <si>
    <t>376</t>
  </si>
  <si>
    <t>763</t>
  </si>
  <si>
    <t>Konstrukce suché výstavby</t>
  </si>
  <si>
    <t>189</t>
  </si>
  <si>
    <t>76311 O19</t>
  </si>
  <si>
    <t>Akustické panely např. Ecophon Akusto Wall Super G do profilů a rohů Thinline, rozměr 2700x1200x40 mm - dodávka a montáž</t>
  </si>
  <si>
    <t>378</t>
  </si>
  <si>
    <t>" O19 - učebny a jídelna -obklad stěn" 2,7*1,2*16</t>
  </si>
  <si>
    <t>76311 O20</t>
  </si>
  <si>
    <t>Pás z akustických panelů např. Ecophon Akusto Wall Super G A instalovaný do odolných Omega profilů, rozměr 2700x1200x40mm, umístění nad dřevěný obklad (výška od podlahy cca 1,8m) - dodávka a montáž</t>
  </si>
  <si>
    <t>380</t>
  </si>
  <si>
    <t>" O20 - tělocvična" 2,7*1,2*8</t>
  </si>
  <si>
    <t>191</t>
  </si>
  <si>
    <t>763111410</t>
  </si>
  <si>
    <t>SDK příčka tl 100 mm profil CW+UW 50 desky 2xA 12,5</t>
  </si>
  <si>
    <t>382</t>
  </si>
  <si>
    <t>"W6"</t>
  </si>
  <si>
    <t>"m.č. 4.06" 12</t>
  </si>
  <si>
    <t>763111411.</t>
  </si>
  <si>
    <t>SDK příčka tl 100 mm profil CW+UW 50 desky 2xA 12,5 TI 60 mm EI 60 Rw 50 dB</t>
  </si>
  <si>
    <t>384</t>
  </si>
  <si>
    <t xml:space="preserve">"W4 wc, hygien. zařízení" </t>
  </si>
  <si>
    <t>"1 NP" 1,35*2,67</t>
  </si>
  <si>
    <t>"2 NP" 1,41*2,74</t>
  </si>
  <si>
    <t>"3 NP" 1,41*(3,7+1,05)</t>
  </si>
  <si>
    <t>193</t>
  </si>
  <si>
    <t>763111417.</t>
  </si>
  <si>
    <t>SDK příčka tl 150 mm profil CW+UW 100 desky 2xA 12,5 TI 80 mm EI 60 Rw 55 DB</t>
  </si>
  <si>
    <t>386</t>
  </si>
  <si>
    <t>"W1"</t>
  </si>
  <si>
    <t>"3 NP" (4,69*(2,1+2,975+2,975+3,16+12,88+6,495+1,2+7,74+7,54+7,79+7,42))-((0,8*2,1)+(1,2*2,5*2)+(0,9*2,1*4))</t>
  </si>
  <si>
    <t>763111418</t>
  </si>
  <si>
    <t>SDK příčka tl 150 mm profil CW+UW 100 desky 2xA 12,5 TI 100 mm</t>
  </si>
  <si>
    <t>388</t>
  </si>
  <si>
    <t>"výkr. D.1.1.5"</t>
  </si>
  <si>
    <t>" 1NP doplnění stáv. příčky mezi m.č. 1.13, 1.16 a 1.14, 1.15" 5,4*2,55</t>
  </si>
  <si>
    <t>195</t>
  </si>
  <si>
    <t>763111434.</t>
  </si>
  <si>
    <t>SDK příčka tl 125 mm profil CW+UW 75 desky 2xH2 12,5 TI 80 mm EI 60 Rw 53 dB</t>
  </si>
  <si>
    <t>390</t>
  </si>
  <si>
    <t>"W3"</t>
  </si>
  <si>
    <t>"1 NP" (4,68*(4,775+1,77))-(0,7*2,0*2)</t>
  </si>
  <si>
    <t>"2 NP" (4,64*(3,2+1,135+1,135+1,135+2,605+2,675+2,675+4,8+1,815))-((0,8*2,0*3)+(0,7*2,0)+(0,6*2,0)+(0,7*2,0*2))</t>
  </si>
  <si>
    <t>"3 NP" (4,69*(1,125+3,48+1,825+4,905))-(0,7*2,0*3)</t>
  </si>
  <si>
    <t>763111437.</t>
  </si>
  <si>
    <t>SDK příčka tl 150 mm profil CW+UW 100 desky 2xH2 12,5 TI 100 mm EI 60 Rw 55 DB</t>
  </si>
  <si>
    <t>392</t>
  </si>
  <si>
    <t>"W1a"</t>
  </si>
  <si>
    <t>"3 NP" (4,69*(3,6+5,8))-((0,7*2,0*2))</t>
  </si>
  <si>
    <t>"W1b"</t>
  </si>
  <si>
    <t>"2 NP"(4,64*(3,09+3,09+2,08+3,2))-((0,8*2,0)+(0,9*2,0)+(1,0*4,43)+(0,8*2,0*2)+(0,7*2,0))</t>
  </si>
  <si>
    <t>"3 NP" (4,69*(3,5))</t>
  </si>
  <si>
    <t>197</t>
  </si>
  <si>
    <t>763111621</t>
  </si>
  <si>
    <t>Montáž desek tl 12,5 mm SDK příčka</t>
  </si>
  <si>
    <t>394</t>
  </si>
  <si>
    <t>"skladba W5 - zahrnuta v půdní vestavbě, chybí nehořlavý SDK" 18</t>
  </si>
  <si>
    <t>590305240</t>
  </si>
  <si>
    <t>deska protipožární sdk tl. 12,5 mm</t>
  </si>
  <si>
    <t>396</t>
  </si>
  <si>
    <t>343</t>
  </si>
  <si>
    <t>763111771</t>
  </si>
  <si>
    <t>Příčka ze sádrokartonových desek Příplatek k cenám za rovinnost kvality speciální tmelení [Q3]</t>
  </si>
  <si>
    <t>-744733960</t>
  </si>
  <si>
    <t>12 + 14,166 + 276,83 + 13,77 + 164,844 + 98,445</t>
  </si>
  <si>
    <t>199</t>
  </si>
  <si>
    <t>763112812</t>
  </si>
  <si>
    <t>Demontáž desek dvojité opláštění SDK příčka</t>
  </si>
  <si>
    <t>398</t>
  </si>
  <si>
    <t>"3 NP m.č. 3.11, 3.14, 3.17, 3.19, 3.21" (4,69*(7,7+7,5+7,8+7,7+2,1))-(0,8*2,0*2)</t>
  </si>
  <si>
    <t xml:space="preserve">"3 NP m.č. 3.23, 3.29"  (4,69*(7,8+7,9))-(0,8*2,0*2)</t>
  </si>
  <si>
    <t>763113349.</t>
  </si>
  <si>
    <t>SDK příčka instalační tl 300 mm zdvojený profil CW+UW 100 desky 2xH2 12,5 TI 60 mm EI 60 55 dB</t>
  </si>
  <si>
    <t>400</t>
  </si>
  <si>
    <t>"W2"</t>
  </si>
  <si>
    <t>"1 NP" (4,68*(1,8))</t>
  </si>
  <si>
    <t>"2 NP" (4,64*(1,8))</t>
  </si>
  <si>
    <t>"3 NP" (4,69*(1,8))</t>
  </si>
  <si>
    <t>201</t>
  </si>
  <si>
    <t>7631228R</t>
  </si>
  <si>
    <t>Demontáž heraklitových příček</t>
  </si>
  <si>
    <t>402</t>
  </si>
  <si>
    <t xml:space="preserve">"2 NP m.č. 2.09, 2.10"  (4,64*(7,8+7,8))-(1,25*2,45*2)</t>
  </si>
  <si>
    <t xml:space="preserve">"3 NP m.č. 3.24"  (4,69*7,8)-(0,8*2,0)</t>
  </si>
  <si>
    <t>76312R423</t>
  </si>
  <si>
    <t>SDK předstěna EI 30</t>
  </si>
  <si>
    <t>404</t>
  </si>
  <si>
    <t>203</t>
  </si>
  <si>
    <t>76313 C1</t>
  </si>
  <si>
    <t>Podhled akustický - akustický stropní systém , systém podle potřeby akustiky doplňují kazety gamm se sníženou pohltivostí na vyšších frekvencích (např. Ecophon Gedina E (polozapuštěná hrana) rastr 600/1200)</t>
  </si>
  <si>
    <t>406</t>
  </si>
  <si>
    <t xml:space="preserve">"C1" </t>
  </si>
  <si>
    <t>"3 NP m.č. 3.10, 12, 13, 15, 17, 19, 20" 61,46+62,62+57,67+56,48+55,74+76,45+43,61</t>
  </si>
  <si>
    <t>76313 C4</t>
  </si>
  <si>
    <t xml:space="preserve">Podhled akustický širokopásmový  - akustický stropní systém (např. Ecophon Gedina E - základní širokopásmové panely (polozapuštěná hrana) rastr 600/1200)</t>
  </si>
  <si>
    <t>408</t>
  </si>
  <si>
    <t>"C4"</t>
  </si>
  <si>
    <t>"3 NP m.č. 3.24 až 3.29" 14,73+14,18+12,1+16,06+83,32+41,58</t>
  </si>
  <si>
    <t>"3 NP m.č. 3.11, 14, 16, 18" 16,46+16,44+23,58+20,6</t>
  </si>
  <si>
    <t>205</t>
  </si>
  <si>
    <t>76313 C4a</t>
  </si>
  <si>
    <t xml:space="preserve">Podhled akustický širokopásmový  - akustický stropní systém pro prostředí s požadavkem na dezinfikování a běžnou údržbu (např. Ecophon Hygiene Clinic E - antikorozní rastr (polozapuštěná hrana) rastr 600/1200)</t>
  </si>
  <si>
    <t>410</t>
  </si>
  <si>
    <t>"C4a"</t>
  </si>
  <si>
    <t>"2 NP m.č. 2.06 až 2.16" 2,91+4,95+5,42+6,04+1,44+2,05+17,12+15,58+16,99+23,68+144,37</t>
  </si>
  <si>
    <t>"2 NP m.č. 2.16 - svislý" 1,2*18,5</t>
  </si>
  <si>
    <t>"2 NP m.č. 2.13 až 2.15 - svislý" 0,4*18,5</t>
  </si>
  <si>
    <t>76313 C6</t>
  </si>
  <si>
    <t>Podhled akustický odolný- nárazuvzdorný akustický systém s tl. panelu 40 mm , rozměr 1200x600 mm (např. Ecophon Super G A)</t>
  </si>
  <si>
    <t>412</t>
  </si>
  <si>
    <t>"C6 70%"</t>
  </si>
  <si>
    <t>"1 np m.č.1.17" 200,98*0,7</t>
  </si>
  <si>
    <t>"1 np m.č.1.17 - svislý" 0,6*18,5</t>
  </si>
  <si>
    <t>207</t>
  </si>
  <si>
    <t>76313 C6a</t>
  </si>
  <si>
    <t>SDK podhled kazetový 600x1200x12,5, polozapuštěná hrana (např. Gypton), do odolného rastru pro tělocvičny</t>
  </si>
  <si>
    <t>414</t>
  </si>
  <si>
    <t>"C 6a 30%"</t>
  </si>
  <si>
    <t>"1 np m.č.1.17" 200,98*0,3</t>
  </si>
  <si>
    <t>763131442.</t>
  </si>
  <si>
    <t>SDK podhled desky 2xDF 12,5 min. izol. 60 mm, dvouvrstvá spodní kce profil CD+UD</t>
  </si>
  <si>
    <t>416</t>
  </si>
  <si>
    <t>209</t>
  </si>
  <si>
    <t>763131451</t>
  </si>
  <si>
    <t>SDK podhled deska 1xH2 12,5 bez TI dvouvrstvá spodní kce profil CD+UD</t>
  </si>
  <si>
    <t>418</t>
  </si>
  <si>
    <t>"C 5"</t>
  </si>
  <si>
    <t>"1 NP m.č. 1.04, 05, 06, 07" 10,51+1,3+4,11+4,57</t>
  </si>
  <si>
    <t>"2 NP m.č. 2.04, 2.05" 8,37+10,82</t>
  </si>
  <si>
    <t>763131471</t>
  </si>
  <si>
    <t>SDK podhled deska 1xH2DF 12,5 bez TI dvouvrstvá spodní kce profil CD+UD</t>
  </si>
  <si>
    <t>420</t>
  </si>
  <si>
    <t>"C 2"</t>
  </si>
  <si>
    <t>"3 NP m.č. 3.04, 3.05, 3.21, 3.22, 3.23" 8,57+11,25+3,21+3,83+7,25</t>
  </si>
  <si>
    <t>"C 2b"</t>
  </si>
  <si>
    <t>"1 NP m.č. 1.12 až 1.16" 14,18+5,06+6,41+7,36+5,09</t>
  </si>
  <si>
    <t>211</t>
  </si>
  <si>
    <t>763131482.</t>
  </si>
  <si>
    <t>SDK podhled desky 2xH2DF 12,5 min. izolace 60 mm, dvouvrstvá spodní kce profil CD+UD</t>
  </si>
  <si>
    <t>422</t>
  </si>
  <si>
    <t>7631315R</t>
  </si>
  <si>
    <t>přetmelení a přebroušení spar + penetrace - stropy</t>
  </si>
  <si>
    <t>424</t>
  </si>
  <si>
    <t xml:space="preserve">"C 2a" </t>
  </si>
  <si>
    <t>"3 NP m.č. 3.03, 3.05" 4,17+11,25</t>
  </si>
  <si>
    <t>213</t>
  </si>
  <si>
    <t>7631316R</t>
  </si>
  <si>
    <t>přetmelení a přebroušení spar + penetrace - stěny</t>
  </si>
  <si>
    <t>426</t>
  </si>
  <si>
    <t>14,166</t>
  </si>
  <si>
    <t>276,83*2</t>
  </si>
  <si>
    <t>441,674*2</t>
  </si>
  <si>
    <t>41,286*2</t>
  </si>
  <si>
    <t>98,445*2</t>
  </si>
  <si>
    <t>25,218*2</t>
  </si>
  <si>
    <t>351</t>
  </si>
  <si>
    <t>763131771</t>
  </si>
  <si>
    <t>Podhled ze sádrokartonových desek Příplatek k cenám za rovinnost kvality speciální tmelení [Q3]</t>
  </si>
  <si>
    <t>353772110</t>
  </si>
  <si>
    <t>518,61+39,68+72,21+38,1</t>
  </si>
  <si>
    <t>763131831.</t>
  </si>
  <si>
    <t>Demontáž podhledu SDK, dřevěný</t>
  </si>
  <si>
    <t>428</t>
  </si>
  <si>
    <t>"1 NP" 1,3+4,11+4,57+15,83+200,98</t>
  </si>
  <si>
    <t>215</t>
  </si>
  <si>
    <t>763153611</t>
  </si>
  <si>
    <t>Montáž jedné vrstvy desek SDK podlaha</t>
  </si>
  <si>
    <t>430</t>
  </si>
  <si>
    <t>"F 1 3x"</t>
  </si>
  <si>
    <t>"2 NP m.č. 2.16" 144,37*3</t>
  </si>
  <si>
    <t>"3 NP m.č. 3.10 až 3.20, 3.23 až 3.29" (61,46+16,46+62,62+57,67+16,44+56,48+23,58+55,74+20,6+76,45+43,61+7,25+14,73+14,18+12,1+16,06+83,32+41,58)*3</t>
  </si>
  <si>
    <t>"F2a 2x"</t>
  </si>
  <si>
    <t>"3 NP m.č. 3.21, 3.22" (3,61+3,83)*2</t>
  </si>
  <si>
    <t>590305501</t>
  </si>
  <si>
    <t>deska sádrokartonová (např. RigiStabil 12 m)</t>
  </si>
  <si>
    <t>432</t>
  </si>
  <si>
    <t>217</t>
  </si>
  <si>
    <t>763164137.</t>
  </si>
  <si>
    <t>SDK obklad kcí tvaru L š do 0,8 m desky 2xDF 12,5</t>
  </si>
  <si>
    <t>434</t>
  </si>
  <si>
    <t xml:space="preserve">"W4 obklad VZT" </t>
  </si>
  <si>
    <t>"2 NP" 2,95</t>
  </si>
  <si>
    <t>"3 NP" 4,69</t>
  </si>
  <si>
    <t xml:space="preserve">"W4a" </t>
  </si>
  <si>
    <t>"2NP" 4,69</t>
  </si>
  <si>
    <t>763251122.</t>
  </si>
  <si>
    <t>Sádrovláknitá podlaha tl 25 mm z dílců Rigidur E 25</t>
  </si>
  <si>
    <t>436</t>
  </si>
  <si>
    <t>219</t>
  </si>
  <si>
    <t>998763403</t>
  </si>
  <si>
    <t>Přesun hmot procentní pro sádrokartonové konstrukce v objektech v do 24 m</t>
  </si>
  <si>
    <t>438</t>
  </si>
  <si>
    <t>764</t>
  </si>
  <si>
    <t>Konstrukce klempířské</t>
  </si>
  <si>
    <t>76434 10K</t>
  </si>
  <si>
    <t xml:space="preserve">Plechový atyp dílec - napojení dešťové žaluzie VZT a střechy š.  550 mm, v. 400 mm,bočnice trojúhel. tvar, okraje dílce s ohybem (dešť. drážka), vč. lemovacího plechu pro napojení na skládanou krytinu  - dodávka a montáž</t>
  </si>
  <si>
    <t>440</t>
  </si>
  <si>
    <t>"10/K" 1</t>
  </si>
  <si>
    <t>221</t>
  </si>
  <si>
    <t>76434 11K</t>
  </si>
  <si>
    <t xml:space="preserve">Lemování prostupů ZTI DN 150 mm (podkladní plech, manžeta, dilatační klobouček, těsnící tmel), úprava pro skládanou krytinu, polastovaný plech  0,63 mm,  RAL 8004 - dodávka a montáž</t>
  </si>
  <si>
    <t>442</t>
  </si>
  <si>
    <t>"11/K" 6</t>
  </si>
  <si>
    <t>76434 12K</t>
  </si>
  <si>
    <t xml:space="preserve">Lemování prostupů ZTI DN 280 mm (podkladní plech, manžeta, dilatační klobouček, těsnící tmel), úprava pro skládanou krytinu, polastovaný plech  0,63 mm,  RAL 8004 - dodávka a montáž</t>
  </si>
  <si>
    <t>444</t>
  </si>
  <si>
    <t>"12/K" 1</t>
  </si>
  <si>
    <t>223</t>
  </si>
  <si>
    <t>76434 13K</t>
  </si>
  <si>
    <t xml:space="preserve">Lemování prostupů ZTI DN 250 mm (podkladní plech, manžeta, dilatační klobouček, těsnící tmel), úprava pro skládanou krytinu, polastovaný plech  0,63 mm,  RAL 8004 - dodávka a montáž</t>
  </si>
  <si>
    <t>446</t>
  </si>
  <si>
    <t>"13/K" 1</t>
  </si>
  <si>
    <t>76434 14K</t>
  </si>
  <si>
    <t xml:space="preserve">Lemování prostupů ZTI 500x400 mm (podkladní plech, manžeta, dilatační klobouček, těsnící tmel), úprava pro skládanou krytinu, polastovaný plech  0,63 mm,  RAL 8004 - dodávka a montáž</t>
  </si>
  <si>
    <t>448</t>
  </si>
  <si>
    <t>"14/K" 1</t>
  </si>
  <si>
    <t>225</t>
  </si>
  <si>
    <t>76435 15K</t>
  </si>
  <si>
    <t>nerezový parapetní plech tl.2 mm (výdejní okénka) 1050x350 mm - dodávka a montáž</t>
  </si>
  <si>
    <t>450</t>
  </si>
  <si>
    <t>"15/K" 2</t>
  </si>
  <si>
    <t>76435 16K</t>
  </si>
  <si>
    <t xml:space="preserve">Oplechování komínku instalačního kanálu pod světlíkem, rozměr komínku 700x1150mm,  titanzinkový plech tl.0,6mm, R.Š. 900mm, délky 1350mm - dodávka a montáž</t>
  </si>
  <si>
    <t>452</t>
  </si>
  <si>
    <t>"16/K" 1</t>
  </si>
  <si>
    <t>227</t>
  </si>
  <si>
    <t>998764203</t>
  </si>
  <si>
    <t>Přesun hmot procentní pro konstrukce klempířské v objektech v do 24 m</t>
  </si>
  <si>
    <t>454</t>
  </si>
  <si>
    <t>766</t>
  </si>
  <si>
    <t>Konstrukce truhlářské</t>
  </si>
  <si>
    <t>766121O01</t>
  </si>
  <si>
    <t xml:space="preserve">dělící příčka z HPL tl.  mm vč. nerezových doplňků výškově stavitelné podpěrné nohy, zavírání dveří západkou - dodávka a montáž</t>
  </si>
  <si>
    <t>456</t>
  </si>
  <si>
    <t>"O1" 2,03*(1,7+1,7+1,9+1,9+1,7)</t>
  </si>
  <si>
    <t>"O2" 2,03*(1,7+1,7+1,8+1,8+1,8)</t>
  </si>
  <si>
    <t>"O3" 2,03*(1,7+1,7+1,7+1,8)</t>
  </si>
  <si>
    <t>229</t>
  </si>
  <si>
    <t>766411R01</t>
  </si>
  <si>
    <t>Demontáž truhlářského obložení stěn z palubek pro zpětné použití</t>
  </si>
  <si>
    <t>458</t>
  </si>
  <si>
    <t>" 1PP. m.č. 1.17 - tělocvična"</t>
  </si>
  <si>
    <t xml:space="preserve"> ((10,9+18,5)*2*1,8)-((1,5*1,5*13)+(0,8*2,1))</t>
  </si>
  <si>
    <t>766412213.</t>
  </si>
  <si>
    <t>Montáž obložení stěn plochy přes 1 m2</t>
  </si>
  <si>
    <t>460</t>
  </si>
  <si>
    <t>"zpětná montáž stávajícího obložení" ((10,9+18,5)*2*1,8)-((1,5*1,5*13)+(0,8*2,1))</t>
  </si>
  <si>
    <t>611911550</t>
  </si>
  <si>
    <t>palubky obkladové SM profil klasický 19 x 116 mm A/B</t>
  </si>
  <si>
    <t>464294418</t>
  </si>
  <si>
    <t>"Doplnění místo poškozených palubek: 20%"</t>
  </si>
  <si>
    <t>74,910*0,2</t>
  </si>
  <si>
    <t>231</t>
  </si>
  <si>
    <t>766413R</t>
  </si>
  <si>
    <t>demontáž a zpětná montáž krytů topení (tělocvična) vč. očištění a opravy</t>
  </si>
  <si>
    <t>462</t>
  </si>
  <si>
    <t>1,5*1,5*13</t>
  </si>
  <si>
    <t>766591919</t>
  </si>
  <si>
    <t>Oprava stěn dřevěných - broušení celkové včetně tmelení</t>
  </si>
  <si>
    <t>464</t>
  </si>
  <si>
    <t>233</t>
  </si>
  <si>
    <t>766591921</t>
  </si>
  <si>
    <t>Oprava stěn dřevěných - základní lak</t>
  </si>
  <si>
    <t>466</t>
  </si>
  <si>
    <t>766591923</t>
  </si>
  <si>
    <t>Oprava stěn dřevěných - vrchní lak pro vysokou zátěž</t>
  </si>
  <si>
    <t>468</t>
  </si>
  <si>
    <t>235</t>
  </si>
  <si>
    <t>766591926</t>
  </si>
  <si>
    <t>Oprava stěn dřevěných - mezibroušení mezi vrstvami laku</t>
  </si>
  <si>
    <t>470</t>
  </si>
  <si>
    <t>76666 01P</t>
  </si>
  <si>
    <t xml:space="preserve">Dveře dřevěné vnitřní kazetové otočné jednokřídlové plné 900x2200, včetně kování zámku,  samozavírače, obložkové zárubně, nátěru - dodávka a montáž</t>
  </si>
  <si>
    <t>472</t>
  </si>
  <si>
    <t>"1/P" 1</t>
  </si>
  <si>
    <t>237</t>
  </si>
  <si>
    <t>76666 02L</t>
  </si>
  <si>
    <t>Dveře dřevěné vnitřní kazetové otočné jednokřídlové plné 800x2100, včetně kování zámku, samozavírače, obložkové zárubně, nátěru - kopie stávajících dverí - dodávka a montáž</t>
  </si>
  <si>
    <t>474</t>
  </si>
  <si>
    <t>"2/L" 3</t>
  </si>
  <si>
    <t>76666 03D</t>
  </si>
  <si>
    <t xml:space="preserve">Dřevěná prosklená stěna 2280x3890 s dvokřídlovými dveřmi 2x 1600x2500   včetně kování zámku, 2x samozavírače,bezpečnostní nerozbitné sklo , nátěru - kopie stávající stěny - dodávka a montáž</t>
  </si>
  <si>
    <t>476</t>
  </si>
  <si>
    <t>"3/D" 1</t>
  </si>
  <si>
    <t>239</t>
  </si>
  <si>
    <t>76666 04D</t>
  </si>
  <si>
    <t>Dveře dřevěné vnitřní kazetové otočné dvoukřídlové plné 1250x2500, včetně kování zámku, obložkové zárubně, kazetového obkladu stěny, nátěru - kopie stávajících dverí - dodávka a montáž</t>
  </si>
  <si>
    <t>478</t>
  </si>
  <si>
    <t>"4/D" 3</t>
  </si>
  <si>
    <t>76666 05D</t>
  </si>
  <si>
    <t xml:space="preserve">Dřevěná prosklená požární stěna EIDP3C3K 3090x3900 s dvokřídlovými dveřmi  1800x2500   včetně kování zámku, 2x samozavírače,bezpečnostní nerozbitné sklo , nátěru  - dodávka a montáž</t>
  </si>
  <si>
    <t>480</t>
  </si>
  <si>
    <t>"5/D" 1</t>
  </si>
  <si>
    <t>241</t>
  </si>
  <si>
    <t>76666 06D</t>
  </si>
  <si>
    <t>Dveře dřevěné vnitřní kazetové otočné jednokřídlové plné 900x2100, včetně kování zámku, obložkové zárubně, kazetového obkladu stěny, nátěru - kopie stávajících dverí - dodávka a montáž</t>
  </si>
  <si>
    <t>482</t>
  </si>
  <si>
    <t>"/L" 2</t>
  </si>
  <si>
    <t>76666 07LP</t>
  </si>
  <si>
    <t>Dveře dřevěné vnitřní kazetové otočné jednokřídlové plné 900x2100, včetně kování zámku, samozavírače, obložkové zárubně do SDK příčky, nátěru - kopie stávajících dverí - dodávka a montáž</t>
  </si>
  <si>
    <t>484</t>
  </si>
  <si>
    <t>"7/L,P" 4</t>
  </si>
  <si>
    <t>243</t>
  </si>
  <si>
    <t>76666 08D</t>
  </si>
  <si>
    <t xml:space="preserve">Dveře dřevěné vnitřní kazetové otočné dvoukřídlové plné 1250x2500, včetně kování zámku, obložkové zárubně, kazetového obkladu stěny, nátěru  - repase stáv. dveří</t>
  </si>
  <si>
    <t>486</t>
  </si>
  <si>
    <t>"8/D" 7</t>
  </si>
  <si>
    <t>76666 09D</t>
  </si>
  <si>
    <t xml:space="preserve">Dveře dřevěné vnitřní kazetové otočné jednokřídlové plné 1250x2500, včetně kování zámku, obložkové zárubně do SDK příčky,  nátěru - kopie stávajících dverí - dodávka a montáž</t>
  </si>
  <si>
    <t>488</t>
  </si>
  <si>
    <t>"9/D" 2</t>
  </si>
  <si>
    <t>245</t>
  </si>
  <si>
    <t>76666 10LP</t>
  </si>
  <si>
    <t>Dveře dřevěné vnitřní kazetové otočné jednokřídlové plné 800x2100, včetně kování zámku, obložkové zárubně do SDK příčky, nátěru - kopie stávajících dverí - dodávka a montáž</t>
  </si>
  <si>
    <t>490</t>
  </si>
  <si>
    <t>"10/LP" 7</t>
  </si>
  <si>
    <t>76666 11LP</t>
  </si>
  <si>
    <t>Dveře dřevěné vnitřní kazetové otočné jednokřídlové plné 700x2100, včetně kování zámku, obložkové zárubně do SDK příčky, nátěru - kopie stávajících dverí - dodávka a montáž</t>
  </si>
  <si>
    <t>492</t>
  </si>
  <si>
    <t>"11/LP" 2</t>
  </si>
  <si>
    <t>247</t>
  </si>
  <si>
    <t>76666 20P</t>
  </si>
  <si>
    <t>Dveře dřevěné vnitřní kazetové otočné jednokřídlové plné 800x2100, včetně kování zámku, obložkové zárubně, kazetového obkladu stěny nátěru - kopie stávajících dverí - dodávka a montáž</t>
  </si>
  <si>
    <t>494</t>
  </si>
  <si>
    <t>"20/P" 1</t>
  </si>
  <si>
    <t>766660001</t>
  </si>
  <si>
    <t>Montáž dveřních křídel otvíravých 1křídlových š do 0,8 m do ocelové zárubně</t>
  </si>
  <si>
    <t>496</t>
  </si>
  <si>
    <t>"22/L,P" 8</t>
  </si>
  <si>
    <t>"23/P" 1</t>
  </si>
  <si>
    <t>"25/P" 1</t>
  </si>
  <si>
    <t>249</t>
  </si>
  <si>
    <t>6116023LP</t>
  </si>
  <si>
    <t>dveře dřevěné vnitřní hladké plné 1křídlové 70x197 cm, vč. kování, zámku a nátěrů</t>
  </si>
  <si>
    <t>498</t>
  </si>
  <si>
    <t>"23/L,P" 1</t>
  </si>
  <si>
    <t>6116025P</t>
  </si>
  <si>
    <t>500</t>
  </si>
  <si>
    <t>251</t>
  </si>
  <si>
    <t>6116022LP</t>
  </si>
  <si>
    <t>dveře dřevěné vnitřní hladké plné 1křídlové 80x197 cm, vč. kování, zámku a nátěrů</t>
  </si>
  <si>
    <t>502</t>
  </si>
  <si>
    <t>766660171</t>
  </si>
  <si>
    <t>Montáž dveřních křídel otvíravých 1křídlových š do 0,8 m do obložkové zárubně</t>
  </si>
  <si>
    <t>504</t>
  </si>
  <si>
    <t>"12/L,P" 8</t>
  </si>
  <si>
    <t>"13/L,P" 4</t>
  </si>
  <si>
    <t>"14/L,P" 1</t>
  </si>
  <si>
    <t>253</t>
  </si>
  <si>
    <t>6116012LP</t>
  </si>
  <si>
    <t>506</t>
  </si>
  <si>
    <t>6116013LP</t>
  </si>
  <si>
    <t>508</t>
  </si>
  <si>
    <t>255</t>
  </si>
  <si>
    <t>6116014LP</t>
  </si>
  <si>
    <t>dveře dřevěné vnitřní hladké plné 1křídlové 60x197 cm, vč. kování, zámku a nátěrů</t>
  </si>
  <si>
    <t>510</t>
  </si>
  <si>
    <t>766660172</t>
  </si>
  <si>
    <t>Montáž dveřních křídel otvíravých 1křídlových š přes 0,8 m do obložkové zárubně</t>
  </si>
  <si>
    <t>512</t>
  </si>
  <si>
    <t>"15/L,P" 1</t>
  </si>
  <si>
    <t>257</t>
  </si>
  <si>
    <t>6116015LP</t>
  </si>
  <si>
    <t>dveře dřevěné vnitřní hladké plné 1křídlové 90x197 cm, vč. kování, zámku a nátěrů</t>
  </si>
  <si>
    <t>514</t>
  </si>
  <si>
    <t>766660311</t>
  </si>
  <si>
    <t>Montáž posuvných dveří jednokřídlových průchozí šířky do 800 mm do pouzdra s jednou kapsou</t>
  </si>
  <si>
    <t>516</t>
  </si>
  <si>
    <t>259</t>
  </si>
  <si>
    <t>61160 17</t>
  </si>
  <si>
    <t xml:space="preserve">dveře dřevěné vnitřní posuvné hladké  80x197 cm, vč. kování a nátěru</t>
  </si>
  <si>
    <t>518</t>
  </si>
  <si>
    <t>766660312</t>
  </si>
  <si>
    <t>Montáž posuvných dveří jednokřídlových průchozí šířky do 1200 mm do pouzdra s jednou kapsou</t>
  </si>
  <si>
    <t>520</t>
  </si>
  <si>
    <t>261</t>
  </si>
  <si>
    <t>61160 16</t>
  </si>
  <si>
    <t xml:space="preserve">dveře dřevěné vnitřní posuvné hladké  90x197 cm, vč. kování a nátěru</t>
  </si>
  <si>
    <t>522</t>
  </si>
  <si>
    <t>766660717</t>
  </si>
  <si>
    <t>Montáž dveřních křídel samozavírače na ocelovou zárubeň</t>
  </si>
  <si>
    <t>524</t>
  </si>
  <si>
    <t>"24/P" 1</t>
  </si>
  <si>
    <t>263</t>
  </si>
  <si>
    <t>549172501</t>
  </si>
  <si>
    <t>samozavírač dveří požárních</t>
  </si>
  <si>
    <t>526</t>
  </si>
  <si>
    <t>76667 18L</t>
  </si>
  <si>
    <t xml:space="preserve">Repase stávajících dřevěných vnitřních dveří kazetových otočných jednokřídlových plných s obložkovou zárubní a kazetového obkladu stěny  890x2170 včetně kování zámku, nátěru</t>
  </si>
  <si>
    <t>528</t>
  </si>
  <si>
    <t>"18/L" 1</t>
  </si>
  <si>
    <t>265</t>
  </si>
  <si>
    <t>76667 19L</t>
  </si>
  <si>
    <t xml:space="preserve">Repase stávajících dřevěných vnitřních dveří kazetových otočných dvoukřídlových plných s obložkovou zárubní  1220x2520 včetně kování zámku, nátěru</t>
  </si>
  <si>
    <t>530</t>
  </si>
  <si>
    <t>"19/D" 1</t>
  </si>
  <si>
    <t>76667 21L</t>
  </si>
  <si>
    <t xml:space="preserve">Repase stávajících dřevěných vnitřních dveří kazetových otočných jednokřídlových plných s obložkovou zárubní   700x1970 včetně kování zámku, nátěru</t>
  </si>
  <si>
    <t>532</t>
  </si>
  <si>
    <t>"21/L" 1</t>
  </si>
  <si>
    <t>267</t>
  </si>
  <si>
    <t>76667 26LP</t>
  </si>
  <si>
    <t xml:space="preserve">Repase stávajících dřevěných vnitřních dveří otočných jednokřídlových plných hladkých  700x1970 včetně kování zámku, nátěru</t>
  </si>
  <si>
    <t>534</t>
  </si>
  <si>
    <t>"26/L,P" 3</t>
  </si>
  <si>
    <t>76667 27LP</t>
  </si>
  <si>
    <t xml:space="preserve">Repase stávajících dřevěných vnitřních dveří otočných jednokřídlových plných hladkých  600x1970 včetně kování zámku, nátěru</t>
  </si>
  <si>
    <t>536</t>
  </si>
  <si>
    <t>"27/L,P" 2</t>
  </si>
  <si>
    <t>269</t>
  </si>
  <si>
    <t>76667 28P</t>
  </si>
  <si>
    <t xml:space="preserve">Repase stávajících dřevěných vnitřních dveří do niky  710x1880 včetně kování zámku, nátěru</t>
  </si>
  <si>
    <t>538</t>
  </si>
  <si>
    <t>"28/P" 1</t>
  </si>
  <si>
    <t>766682111</t>
  </si>
  <si>
    <t>Montáž zárubní obložkových pro dveře jednokřídlové tl stěny do 170 mm</t>
  </si>
  <si>
    <t>540</t>
  </si>
  <si>
    <t>271</t>
  </si>
  <si>
    <t>611822580</t>
  </si>
  <si>
    <t>zárubeň obložková pro dveře 1křídlové 60,70,80,90x197 cm, tl. 6 - 17 cm,dub,buk</t>
  </si>
  <si>
    <t>542</t>
  </si>
  <si>
    <t>766691914</t>
  </si>
  <si>
    <t>Vyvěšení nebo zavěšení dřevěných křídel dveří pl do 2 m2</t>
  </si>
  <si>
    <t>544</t>
  </si>
  <si>
    <t>273</t>
  </si>
  <si>
    <t>766699611.</t>
  </si>
  <si>
    <t>Montáž krytů topného tělesa</t>
  </si>
  <si>
    <t>546</t>
  </si>
  <si>
    <t>"truhlářské výrobky"</t>
  </si>
  <si>
    <t>"1T" 0,98*1,3*7</t>
  </si>
  <si>
    <t>"2T" 0,98*1,5*2</t>
  </si>
  <si>
    <t>"3T" 0,9*1,42*34</t>
  </si>
  <si>
    <t>"4T" 0,9*1,2*7</t>
  </si>
  <si>
    <t>"5T" 1,2*1,3*3</t>
  </si>
  <si>
    <t>"6T" 0,76*1,3*2</t>
  </si>
  <si>
    <t>6051T1</t>
  </si>
  <si>
    <t>kryt na radiátor 980x1300x270 mm materiál lamino, horní hrana s kovovou mřížkou</t>
  </si>
  <si>
    <t>548</t>
  </si>
  <si>
    <t>275</t>
  </si>
  <si>
    <t>6051T2</t>
  </si>
  <si>
    <t>kryt na radiátor 980x1500x270 mm materiál lamino, horní hrana s kovovou mřížkou</t>
  </si>
  <si>
    <t>550</t>
  </si>
  <si>
    <t>6051T3</t>
  </si>
  <si>
    <t>kryt na radiátor 1420x900x270 mm materiál lamino, horní hrana s kovovou mřížkou</t>
  </si>
  <si>
    <t>552</t>
  </si>
  <si>
    <t>277</t>
  </si>
  <si>
    <t>6051T4</t>
  </si>
  <si>
    <t>kryt na radiátor 1200x900x270 mm materiál lamino, horní hrana s kovovou mřížkou</t>
  </si>
  <si>
    <t>554</t>
  </si>
  <si>
    <t>6051T5</t>
  </si>
  <si>
    <t>kryt na radiátor 1200x1300x270 mm materiál lamino, horní hrana s kovovou mřížkou</t>
  </si>
  <si>
    <t>556</t>
  </si>
  <si>
    <t>279</t>
  </si>
  <si>
    <t>6051T6</t>
  </si>
  <si>
    <t>kryt na radiátor 760x1300x270 mm materiál lamino, horní hrana s kovovou mřížkou</t>
  </si>
  <si>
    <t>558</t>
  </si>
  <si>
    <t>76688R</t>
  </si>
  <si>
    <t>zakrytí a ochrana stávajících konstrukcí v tělocvičně proti poškození</t>
  </si>
  <si>
    <t>560</t>
  </si>
  <si>
    <t>281</t>
  </si>
  <si>
    <t>998766203</t>
  </si>
  <si>
    <t>Přesun hmot procentní pro konstrukce truhlářské v objektech v do 24 m</t>
  </si>
  <si>
    <t>562</t>
  </si>
  <si>
    <t>767</t>
  </si>
  <si>
    <t>Konstrukce zámečnické</t>
  </si>
  <si>
    <t>76716 Z1</t>
  </si>
  <si>
    <t xml:space="preserve">Dekorativní litinová výplň schodišťového  zábradlí (kopie stávajícího - dodávka a montáž</t>
  </si>
  <si>
    <t>564</t>
  </si>
  <si>
    <t>"1/Z" 1</t>
  </si>
  <si>
    <t>283</t>
  </si>
  <si>
    <t>76799Z 3</t>
  </si>
  <si>
    <t>ocelový rám 910x1200 mm, zárově pozinkováno, nátěr - dodávka a montáž</t>
  </si>
  <si>
    <t>566</t>
  </si>
  <si>
    <t>"3/Z" 60</t>
  </si>
  <si>
    <t>998767203</t>
  </si>
  <si>
    <t>Přesun hmot procentní pro zámečnické konstrukce v objektech v do 24 m</t>
  </si>
  <si>
    <t>568</t>
  </si>
  <si>
    <t>771</t>
  </si>
  <si>
    <t>Podlahy z dlaždic</t>
  </si>
  <si>
    <t>285</t>
  </si>
  <si>
    <t>771273122</t>
  </si>
  <si>
    <t>Montáž obkladů stupnic z dlaždic protiskluzných keramických lepených š do 250 mm</t>
  </si>
  <si>
    <t>570</t>
  </si>
  <si>
    <t>"1 PP m.č. 1.02" 1,2*17</t>
  </si>
  <si>
    <t xml:space="preserve">"1 PP  od výměníku do 1 NP" 1,8*17</t>
  </si>
  <si>
    <t>771273242</t>
  </si>
  <si>
    <t>Montáž obkladů podstupnic z dlaždic protiskluzných keramických lepených v do 200 mm</t>
  </si>
  <si>
    <t>572</t>
  </si>
  <si>
    <t>287</t>
  </si>
  <si>
    <t>597612901</t>
  </si>
  <si>
    <t>dlaždice keramické tl. 8 mm</t>
  </si>
  <si>
    <t>574</t>
  </si>
  <si>
    <t>771474113</t>
  </si>
  <si>
    <t>Montáž soklíků z dlaždic keramických rovných flexibilní lepidlo v do 120 mm</t>
  </si>
  <si>
    <t>576</t>
  </si>
  <si>
    <t>165,0</t>
  </si>
  <si>
    <t xml:space="preserve">32,0   "schodiště ze suterénu</t>
  </si>
  <si>
    <t>289</t>
  </si>
  <si>
    <t>59761312R</t>
  </si>
  <si>
    <t>sokl keramický 30 x 8 x 0,8 cm</t>
  </si>
  <si>
    <t>578</t>
  </si>
  <si>
    <t>771574113</t>
  </si>
  <si>
    <t>Montáž podlah keramických režných hladkých lepených flexibilním lepidlem do 12 ks/m2</t>
  </si>
  <si>
    <t>580</t>
  </si>
  <si>
    <t xml:space="preserve">příklad dlažby  viz v.č. D1.1.7 Půdorys 2NP – nový stav  a  WC – protiskluz R10, gastroprovoz R11</t>
  </si>
  <si>
    <t>"1 NP m.č. 1.03, 1.04, 1.05" 4,57+8,0+10,51</t>
  </si>
  <si>
    <t>"2 NP m.č. 2.03 až 2.15" 4,14+8,37+10,82+2,91+4,95+5,42+6,04+1,44+2,05+17,12+15,58+16,99+23,68</t>
  </si>
  <si>
    <t>"3 NP m.č. 3.03, 3.04, 3.05" 4,17+8,58+11,25</t>
  </si>
  <si>
    <t>"2 NP m.č. 2.01, 2.02" 15,5+50,29</t>
  </si>
  <si>
    <t>"3 NP m.č. 3.01, 3.02, 3.06" 13,5+55,62+105,94</t>
  </si>
  <si>
    <t xml:space="preserve">"F7" </t>
  </si>
  <si>
    <t>"1 PP m.č. 1.01 až 1.07, 1.09 až 1.11" 108,83+5,02+3,03+5,17+72,75+36,07+70,51+71,03+39,90+15,69</t>
  </si>
  <si>
    <t>"1 PP - kanál pod světlíkem" (3,3*2,0)-(0,55*1,15)</t>
  </si>
  <si>
    <t>291</t>
  </si>
  <si>
    <t>582</t>
  </si>
  <si>
    <t>771579191</t>
  </si>
  <si>
    <t>Příplatek k montáž podlah keramických za plochu do 5 m2</t>
  </si>
  <si>
    <t>584</t>
  </si>
  <si>
    <t>"1 NP m.č. 1.03," 4,57</t>
  </si>
  <si>
    <t>"2 NP m.č. 2.03 až 2.15" 4,14+2,91+4,95+1,44+2,05</t>
  </si>
  <si>
    <t>"3 NP m.č. 3.03" 4,17</t>
  </si>
  <si>
    <t>"1 PP m.č. 1.03" 3,03</t>
  </si>
  <si>
    <t>293</t>
  </si>
  <si>
    <t>771579196</t>
  </si>
  <si>
    <t>Příplatek k montáž podlah keramických za spárování tmelem dvousložkovým</t>
  </si>
  <si>
    <t>586</t>
  </si>
  <si>
    <t>927,358+197,0*0,08</t>
  </si>
  <si>
    <t>77157R001</t>
  </si>
  <si>
    <t>Oprava podlah z keramických</t>
  </si>
  <si>
    <t>588</t>
  </si>
  <si>
    <t>"podlaha chodby 1NP" 30</t>
  </si>
  <si>
    <t>295</t>
  </si>
  <si>
    <t>771591111</t>
  </si>
  <si>
    <t>Podlahy penetrace podkladu</t>
  </si>
  <si>
    <t>590</t>
  </si>
  <si>
    <t>771591171</t>
  </si>
  <si>
    <t>Montáž profilu ukončujícího pro plynulý přechod (dlažby s kobercem apod.)</t>
  </si>
  <si>
    <t>592</t>
  </si>
  <si>
    <t>30,0</t>
  </si>
  <si>
    <t>297</t>
  </si>
  <si>
    <t>283186830</t>
  </si>
  <si>
    <t>profil "U" ukončovací Al ALU - 20, 25x25x2 mm</t>
  </si>
  <si>
    <t>594</t>
  </si>
  <si>
    <t>771591185</t>
  </si>
  <si>
    <t>Podlahy řezání keramických dlaždic rovné</t>
  </si>
  <si>
    <t>596</t>
  </si>
  <si>
    <t>"2 NP" ((6+18)*2)+((6+12)*2)+((9+39)*2)</t>
  </si>
  <si>
    <t>"3 NP" ((5+18)*2)+((67+10)*2)+((64+8)*2)+((25+8)*2)</t>
  </si>
  <si>
    <t>299</t>
  </si>
  <si>
    <t>771990111.</t>
  </si>
  <si>
    <t>Vyrovnání podkladu hydroizolační stěrkou tl 3 mm</t>
  </si>
  <si>
    <t>598</t>
  </si>
  <si>
    <t>771990112</t>
  </si>
  <si>
    <t>Vyrovnání podkladu samonivelační stěrkou tl 4 mm pevnosti 30 Mpa</t>
  </si>
  <si>
    <t>600</t>
  </si>
  <si>
    <t>301</t>
  </si>
  <si>
    <t>771990192</t>
  </si>
  <si>
    <t>Příplatek k vyrovnání podkladu dlažby samonivelační stěrkou pevnosti 30 Mpa ZKD 1 mm tloušťky</t>
  </si>
  <si>
    <t>602</t>
  </si>
  <si>
    <t>428*4</t>
  </si>
  <si>
    <t>7719901R</t>
  </si>
  <si>
    <t>Vyrovnání podkladu epoxidovou stěrkou tl 8 mm</t>
  </si>
  <si>
    <t>604</t>
  </si>
  <si>
    <t>20,4*(0,25+0,15)</t>
  </si>
  <si>
    <t>303</t>
  </si>
  <si>
    <t>998771203</t>
  </si>
  <si>
    <t>Přesun hmot procentní pro podlahy z dlaždic v objektech v do 24 m</t>
  </si>
  <si>
    <t>606</t>
  </si>
  <si>
    <t>772</t>
  </si>
  <si>
    <t>Podlahy z kamene</t>
  </si>
  <si>
    <t>77223 F4</t>
  </si>
  <si>
    <t>Stávající schodiště - žulové stupně (přebroušení, vyčištění a nakonzervování)</t>
  </si>
  <si>
    <t>608</t>
  </si>
  <si>
    <t>"F4"</t>
  </si>
  <si>
    <t>" 1NP" 9+15</t>
  </si>
  <si>
    <t>" 2NP"16+16+16+(15*2)</t>
  </si>
  <si>
    <t>" 3NP"16+16+16+(15*2)</t>
  </si>
  <si>
    <t>"venkovní schody" 14</t>
  </si>
  <si>
    <t>305</t>
  </si>
  <si>
    <t>77223a F4</t>
  </si>
  <si>
    <t>Stávající schodiště - kamenné podesty (přebroušení, vyčištění a nakonzervování)</t>
  </si>
  <si>
    <t>610</t>
  </si>
  <si>
    <t>3,3</t>
  </si>
  <si>
    <t>77224 F4</t>
  </si>
  <si>
    <t>Stávající dlažby (přebroušení, vyčištění a nakonzervování)</t>
  </si>
  <si>
    <t>612</t>
  </si>
  <si>
    <t>"1 NP m.č. 1.01, 1.02, 1.11" 60,47+21,22+27,34</t>
  </si>
  <si>
    <t>" 2NP" 21,11</t>
  </si>
  <si>
    <t>307</t>
  </si>
  <si>
    <t>998772203</t>
  </si>
  <si>
    <t>Přesun hmot procentní pro podlahy z kamene v objektech v do 60 m</t>
  </si>
  <si>
    <t>614</t>
  </si>
  <si>
    <t>775</t>
  </si>
  <si>
    <t>Podlahy skládané</t>
  </si>
  <si>
    <t>775511810</t>
  </si>
  <si>
    <t>Demontáž podlah vlysových přibíjených s lištami přibíjenými</t>
  </si>
  <si>
    <t>616</t>
  </si>
  <si>
    <t>309</t>
  </si>
  <si>
    <t>775591919</t>
  </si>
  <si>
    <t>Oprava podlah dřevěných - broušení celkové včetně tmelení</t>
  </si>
  <si>
    <t>618</t>
  </si>
  <si>
    <t>"výkr. D.1.14""</t>
  </si>
  <si>
    <t>"F6"</t>
  </si>
  <si>
    <t>"1 NP m.č. 1.17" 200,98</t>
  </si>
  <si>
    <t>345</t>
  </si>
  <si>
    <t>775591920</t>
  </si>
  <si>
    <t>Ostatní práce při opravách dřevěných podlah dokončovací vysátí</t>
  </si>
  <si>
    <t>729523027</t>
  </si>
  <si>
    <t>775591921</t>
  </si>
  <si>
    <t>Oprava podlah dřevěných - základní lak</t>
  </si>
  <si>
    <t>620</t>
  </si>
  <si>
    <t>311</t>
  </si>
  <si>
    <t>775591923</t>
  </si>
  <si>
    <t>Oprava podlah dřevěných - vrchní lak pro vysokou zátěž</t>
  </si>
  <si>
    <t>622</t>
  </si>
  <si>
    <t>775591926</t>
  </si>
  <si>
    <t>Oprava podlah dřevěných - mezibroušení mezi vrstvami laku</t>
  </si>
  <si>
    <t>624</t>
  </si>
  <si>
    <t>313</t>
  </si>
  <si>
    <t>998775203</t>
  </si>
  <si>
    <t>Přesun hmot procentní pro podlahy dřevěné v objektech v do 24 m</t>
  </si>
  <si>
    <t>626</t>
  </si>
  <si>
    <t>776</t>
  </si>
  <si>
    <t>Podlahy povlakové</t>
  </si>
  <si>
    <t>776111311</t>
  </si>
  <si>
    <t>Příprava podkladu vysátí podlah</t>
  </si>
  <si>
    <t>636890084</t>
  </si>
  <si>
    <t>776121111</t>
  </si>
  <si>
    <t>Vodou ředitelná penetrace savého podkladu povlakových podlah ředěná v poměru 1:3</t>
  </si>
  <si>
    <t>628</t>
  </si>
  <si>
    <t>315</t>
  </si>
  <si>
    <t>776141112</t>
  </si>
  <si>
    <t>Vyrovnání podkladu povlakových podlah stěrkou pevnosti 20 MPa tl 5 mm</t>
  </si>
  <si>
    <t>630</t>
  </si>
  <si>
    <t>776201812</t>
  </si>
  <si>
    <t>Demontáž povlakových podlahovin lepených ručně s podložkou</t>
  </si>
  <si>
    <t>632</t>
  </si>
  <si>
    <t>"2 NP m.č. 2.01, 2.02" (15,4+50,29)</t>
  </si>
  <si>
    <t>"3 NP m.š. 3.01, 3.02, 3.06, 3.07, 3.22" 13,3+28,57+102,83+17,56+10,46</t>
  </si>
  <si>
    <t>317</t>
  </si>
  <si>
    <t>776221111</t>
  </si>
  <si>
    <t>Lepení pásů z PVC standardním lepidlem</t>
  </si>
  <si>
    <t>634</t>
  </si>
  <si>
    <t>284110211</t>
  </si>
  <si>
    <t xml:space="preserve">Akustické PVC celk. tl. 2,6 mm, nášlapná vrstva 0,7 mm, povrchová úprava PUR,  (např. Forbo Sarlon 15 db)</t>
  </si>
  <si>
    <t>636</t>
  </si>
  <si>
    <t>347</t>
  </si>
  <si>
    <t>776991121</t>
  </si>
  <si>
    <t>Ostatní práce údržba nových podlahovin po pokládce čištění základní</t>
  </si>
  <si>
    <t>-1465096798</t>
  </si>
  <si>
    <t>319</t>
  </si>
  <si>
    <t>998776203</t>
  </si>
  <si>
    <t>Přesun hmot procentní pro podlahy povlakové v objektech v do 24 m</t>
  </si>
  <si>
    <t>638</t>
  </si>
  <si>
    <t>781</t>
  </si>
  <si>
    <t>Dokončovací práce - obklady</t>
  </si>
  <si>
    <t>781473117</t>
  </si>
  <si>
    <t>Montáž obkladů vnitřních keramických hladkých do 45 ks/m2 lepených standardním lepidlem</t>
  </si>
  <si>
    <t>640</t>
  </si>
  <si>
    <t>40% obkladu barevný odstín</t>
  </si>
  <si>
    <t>"1 NP m.č. 1.03, 1.04, 1.05" (2,0*2*(4,0+6,3+8,0))-((0,8+1,4+1,4)*2)</t>
  </si>
  <si>
    <t>"2 NP m.č. 2.03, 2.04, 2.05" (2,0*2*(4,0+6,5+8,01))-((0,8+1,4+1,4)*2)</t>
  </si>
  <si>
    <t>"m.č. 2.06" (2,0*2*(2,3+2,3))-((0,7+1,2)*2)</t>
  </si>
  <si>
    <t>"m.č. 2.09" (2,0*2*(4,8+4,6))-(((2,0+0,8)*2)+(1,2*0,8))</t>
  </si>
  <si>
    <t>"m.č. 2.10, 2.11" (2,0*2*(2,3+2,8))-((0,8+0,8)*2,0)</t>
  </si>
  <si>
    <t>"m.č. 2.12, 2.13, 2.14" (2,0*2*(8+8,8+10,4+7,0))-((2,0*2,0)+(1,4*2,0)+(0,9*2,0*4)+(0,8*2,0*4)+(1,05*2,25*3))</t>
  </si>
  <si>
    <t>"m.č. 3.03, 3.04, 3.05" (2,0*2*(4,0+6,5+8,2))-((0,8+1,4+1,4)*2)</t>
  </si>
  <si>
    <t>"m.č. 3.21, 3.22" (2,0*2*(2,7+2,6+4,6))-((0,7+0,7+0,7+0,7)*2,0)</t>
  </si>
  <si>
    <t>321</t>
  </si>
  <si>
    <t>597610001</t>
  </si>
  <si>
    <t>obkládačky keramické - 40% obkladu barevný odstín</t>
  </si>
  <si>
    <t>642</t>
  </si>
  <si>
    <t>781479191</t>
  </si>
  <si>
    <t>Příplatek k montáži obkladů vnitřních keramických hladkých za plochu do 10 m2</t>
  </si>
  <si>
    <t>644</t>
  </si>
  <si>
    <t>"1 NP m.č. 1.03" (2,0*(4,0))-((0,8)*2)</t>
  </si>
  <si>
    <t>"2 NP m.č. 2.03" (2,0*(4,0))-((0,8)*2)</t>
  </si>
  <si>
    <t>"m.č. 2.06, 2.07" (2,0*(2,3+2,3+4,5))-((0,8+0,7+1,2)*2)</t>
  </si>
  <si>
    <t>"m.č. 2.09, 2.09" (2,0*(4,8+4,6))-(((2,0+0,8)*2)+(1,2*0,8))</t>
  </si>
  <si>
    <t>"m.č. 2.10, 2.11" (2,0*(2,3+2,8))-((0,8+0,8)*2,0)</t>
  </si>
  <si>
    <t>"m.č. 2.11, 2.12" (2,0*(3,3+3,1+1,3+2,2))-((0,8+0,8+0,8+0,8+0,7)*2,0)</t>
  </si>
  <si>
    <t>"m.č. 3.03" (2,0*(4,0))-((0,8)*2)</t>
  </si>
  <si>
    <t>"m.č. 3.21, 3.22" (2,0*(2,7+2,6+4,6))-((0,7+0,7+0,7+0,7)*2,0)</t>
  </si>
  <si>
    <t>323</t>
  </si>
  <si>
    <t>781479194</t>
  </si>
  <si>
    <t>Příplatek k montáži obkladů vnitřních keramických hladkých za nerovný povrch</t>
  </si>
  <si>
    <t>646</t>
  </si>
  <si>
    <t>stávající konstrukce - 50% z výměry obkladů</t>
  </si>
  <si>
    <t>406,593*0,50</t>
  </si>
  <si>
    <t>781479196</t>
  </si>
  <si>
    <t>Příplatek k montáži obkladů vnitřních keramických hladkých za spárování tmelem dvousložkovým</t>
  </si>
  <si>
    <t>648</t>
  </si>
  <si>
    <t>325</t>
  </si>
  <si>
    <t>781494111</t>
  </si>
  <si>
    <t>Plastové profily rohové lepené flexibilním lepidlem</t>
  </si>
  <si>
    <t>650</t>
  </si>
  <si>
    <t>781494511</t>
  </si>
  <si>
    <t>Plastové profily ukončovací lepené flexibilním lepidlem</t>
  </si>
  <si>
    <t>652</t>
  </si>
  <si>
    <t>460,0</t>
  </si>
  <si>
    <t>327</t>
  </si>
  <si>
    <t>781495111</t>
  </si>
  <si>
    <t>Penetrace podkladu vnitřních obkladů</t>
  </si>
  <si>
    <t>654</t>
  </si>
  <si>
    <t>781495146</t>
  </si>
  <si>
    <t>Průnik obkladem kruhový do DN 90 s izolací</t>
  </si>
  <si>
    <t>656</t>
  </si>
  <si>
    <t>12+15+14</t>
  </si>
  <si>
    <t>329</t>
  </si>
  <si>
    <t>781495185</t>
  </si>
  <si>
    <t>Řezání rovné keramických obkládaček</t>
  </si>
  <si>
    <t>658</t>
  </si>
  <si>
    <t>60+100+80</t>
  </si>
  <si>
    <t>78149O 7</t>
  </si>
  <si>
    <t>Zrcadlo lepené na keramický obklad - dodávka a montáž</t>
  </si>
  <si>
    <t>660</t>
  </si>
  <si>
    <t>"O 7" 1,2*0,9*4</t>
  </si>
  <si>
    <t>"O 8" 0,6*0,9*4</t>
  </si>
  <si>
    <t>"O 9" 0,6*0,9*2</t>
  </si>
  <si>
    <t>331</t>
  </si>
  <si>
    <t>998781203</t>
  </si>
  <si>
    <t>Přesun hmot procentní pro obklady keramické v objektech v do 24 m</t>
  </si>
  <si>
    <t>662</t>
  </si>
  <si>
    <t>783</t>
  </si>
  <si>
    <t>Dokončovací práce - nátěry</t>
  </si>
  <si>
    <t>78313820</t>
  </si>
  <si>
    <t>Lakovací dvojnásobný nátěr truhlářských konstrukcí</t>
  </si>
  <si>
    <t>664</t>
  </si>
  <si>
    <t>333</t>
  </si>
  <si>
    <t>78331R103</t>
  </si>
  <si>
    <t xml:space="preserve">Nátěr  zámečnických konstrukcí</t>
  </si>
  <si>
    <t>666</t>
  </si>
  <si>
    <t>"zábradlí venkovního schodiště" 5</t>
  </si>
  <si>
    <t>783827127</t>
  </si>
  <si>
    <t>Krycí jednonásobný vápenný nátěr omítek stupně členitosti 1 a 2</t>
  </si>
  <si>
    <t>668</t>
  </si>
  <si>
    <t xml:space="preserve">"vnitřní světlík  " (3,32+2,0)*2*20</t>
  </si>
  <si>
    <t>784</t>
  </si>
  <si>
    <t>Dokončovací práce - malby a tapety</t>
  </si>
  <si>
    <t>335</t>
  </si>
  <si>
    <t>784121003</t>
  </si>
  <si>
    <t>Oškrabání malby v mísnostech výšky do 5,00 m</t>
  </si>
  <si>
    <t>670</t>
  </si>
  <si>
    <t xml:space="preserve">280,80*0,50   "oprava vnitřních omítek stropů</t>
  </si>
  <si>
    <t xml:space="preserve">3661,164*0,50   "oprava vnitřních omítek stěn</t>
  </si>
  <si>
    <t>784121013</t>
  </si>
  <si>
    <t>Rozmývání podkladu po oškrabání malby v místnostech výšky do 5,00 m</t>
  </si>
  <si>
    <t>672</t>
  </si>
  <si>
    <t>337</t>
  </si>
  <si>
    <t>784211103</t>
  </si>
  <si>
    <t>Dvojnásobné bílé malby ze směsí za mokra výborně otěruvzdorných v místnostech výšky do 5,00 m</t>
  </si>
  <si>
    <t>674</t>
  </si>
  <si>
    <t>"stropy"</t>
  </si>
  <si>
    <t>"C3"</t>
  </si>
  <si>
    <t>"m.č. 3.02, 3.06" 55,62+105,94</t>
  </si>
  <si>
    <t>"klenby 1 PP" 530,998</t>
  </si>
  <si>
    <t>"stěny"</t>
  </si>
  <si>
    <t>3661,164+1781,072+504,649-(103,564+115,944)</t>
  </si>
  <si>
    <t>"odpočet obkladů" -406,593</t>
  </si>
  <si>
    <t>784211104</t>
  </si>
  <si>
    <t>Dvojnásobné bílé malby prodyšné ze směsí za mokra výborně otěruvzdorných v místnostech výšky do 5,00 m</t>
  </si>
  <si>
    <t>676</t>
  </si>
  <si>
    <t>01.1.1 - SO 01.1.1 Fasády</t>
  </si>
  <si>
    <t xml:space="preserve">    2 - Sanační úpravy soklu</t>
  </si>
  <si>
    <t>M - Práce a dodávky M</t>
  </si>
  <si>
    <t xml:space="preserve">    21-M - Elektromontáže</t>
  </si>
  <si>
    <t>OST - Restaurátorské práce</t>
  </si>
  <si>
    <t xml:space="preserve">    62 - Restaurátorská oprava zdobných prvků uliční fasády včetně přesunu hmot</t>
  </si>
  <si>
    <t>Sanační úpravy soklu</t>
  </si>
  <si>
    <t>24551366.AR</t>
  </si>
  <si>
    <t>Injektážní roztok (např.Aquafin F Schomburg po 250 kg - penetrace pod vnější stěrky</t>
  </si>
  <si>
    <t>109*0,4</t>
  </si>
  <si>
    <t>289902111R00</t>
  </si>
  <si>
    <t>Otlučení nebo odsekání omítek stěn včetně: - otlučení staré malty ze zdiva a vyčištění spár,- odstranění zbytků malty z líce zdiva ocelovým kartáčem, - shrabání a smetení otlučené suti.</t>
  </si>
  <si>
    <t>Uliční část</t>
  </si>
  <si>
    <t xml:space="preserve">"Sokl Pernerova"   79,9</t>
  </si>
  <si>
    <t xml:space="preserve">"Sokl Kolárova "   53,6</t>
  </si>
  <si>
    <t>Mezisoučet</t>
  </si>
  <si>
    <t xml:space="preserve">Dvorní část </t>
  </si>
  <si>
    <t xml:space="preserve">"východní část"  61,4</t>
  </si>
  <si>
    <t xml:space="preserve">"severní část"  71,1</t>
  </si>
  <si>
    <t xml:space="preserve">"západní část"  12,1</t>
  </si>
  <si>
    <t xml:space="preserve">"jižní část"   5,2</t>
  </si>
  <si>
    <t>610411129R00</t>
  </si>
  <si>
    <t>Protisolný nátěr nebo nástřik (např. " Esco - Fluat ") - první vrstva</t>
  </si>
  <si>
    <t xml:space="preserve">"vnitřní světlík  - do výše 1m -sanační omítka " (3,32+2,0)*2*1</t>
  </si>
  <si>
    <t>610411129R00.</t>
  </si>
  <si>
    <t>Protisolný nátěr nebo nástřik (např. " Esco - Fluat ") - druhá vrstva</t>
  </si>
  <si>
    <t>611401971R00</t>
  </si>
  <si>
    <t>Příplatek za protiplísňovou přísadu do štuk.vrstvy</t>
  </si>
  <si>
    <t>612434154RT1</t>
  </si>
  <si>
    <t>Sanační hydrofobní omítkový systém, ve složení (nástřik, podkladní sanační omítka, sanační jádrová omítka a minerální štuk) v souhrnné tloušťce 40mm (např. sanační systém Premix, Z-SAN, 4vrst., vrstvy: Z-SAN K, Z-SAN 30, Z-SAN 20, Z-SAN 10)</t>
  </si>
  <si>
    <t>612451121R00</t>
  </si>
  <si>
    <t>Vyrovnání podkladu pod utěsňující povlaky a nové omítky</t>
  </si>
  <si>
    <t>620401162R00</t>
  </si>
  <si>
    <t>Nátěr hydrofobizační vnější 2x - Hydrofobizace soklové části z vněší do výšky 60cm</t>
  </si>
  <si>
    <t xml:space="preserve">Sokl Perenerova : </t>
  </si>
  <si>
    <t>9,5*0,6</t>
  </si>
  <si>
    <t>(0,5+9,73+0,25)*0,6</t>
  </si>
  <si>
    <t>(7,43+0,6+0,3)*0,6</t>
  </si>
  <si>
    <t>(9,57+0,3+0,43)*0,6</t>
  </si>
  <si>
    <t>9,4*0,6</t>
  </si>
  <si>
    <t xml:space="preserve">Sokl Kolárova : </t>
  </si>
  <si>
    <t>11,68*0,6</t>
  </si>
  <si>
    <t>(10,15+0,3+0,5)*0,6</t>
  </si>
  <si>
    <t>(5,28+0,3+0,5)*0,6</t>
  </si>
  <si>
    <t>11,87*0,6</t>
  </si>
  <si>
    <t>Dvorní část : 8,58*0,6</t>
  </si>
  <si>
    <t>8,58*0,6</t>
  </si>
  <si>
    <t>3,1*0,6</t>
  </si>
  <si>
    <t>19,22*0,6</t>
  </si>
  <si>
    <t>6,1*0,6</t>
  </si>
  <si>
    <t>7,35*0,6</t>
  </si>
  <si>
    <t>7,9*0,6</t>
  </si>
  <si>
    <t>3,62*0,6</t>
  </si>
  <si>
    <t>7,5*0,6</t>
  </si>
  <si>
    <t>(12,0+0,4)*0,6</t>
  </si>
  <si>
    <t>(9,3+0,4)*0,6</t>
  </si>
  <si>
    <t xml:space="preserve">"vnitřní světlík   " (3,32+2,0)*2*0,6</t>
  </si>
  <si>
    <t>711212000RT1</t>
  </si>
  <si>
    <t>Penetrace podkladu pod hydroizolační nátěr, materiál ve specifikaci - Příprava podkladu vnitřní utěsňovací povlaky</t>
  </si>
  <si>
    <t xml:space="preserve">Sokl Pernerova : </t>
  </si>
  <si>
    <t>711212002RT6</t>
  </si>
  <si>
    <t>Hydroizolační povlak - nátěr nebo stěrka (např. Aquafin 1K(fa Schömburg) proti vlhkosti a tlak.vodě) - dvouvrstvá</t>
  </si>
  <si>
    <t>R- pol 01</t>
  </si>
  <si>
    <t>Příplatek za profilaci soklových omítek uliční části</t>
  </si>
  <si>
    <t>31712358</t>
  </si>
  <si>
    <t>Doplnění zdiva říms předpoklad 10% výměry</t>
  </si>
  <si>
    <t>(104+193+33)*0,1</t>
  </si>
  <si>
    <t>319201322</t>
  </si>
  <si>
    <t>Vyspravení podkladu s rozpadavým zdivem předpoklad 10% výměry</t>
  </si>
  <si>
    <t xml:space="preserve">"Uliční západní (ulice Kollárova)"  638</t>
  </si>
  <si>
    <t xml:space="preserve">"Uliční jižní (ulice Pernerova)"   847,9</t>
  </si>
  <si>
    <t xml:space="preserve">"Dvorní východní"   523,1</t>
  </si>
  <si>
    <t xml:space="preserve">"Dvorní  severní"    539,5</t>
  </si>
  <si>
    <t xml:space="preserve">"Dvorní západní"   110,2</t>
  </si>
  <si>
    <t xml:space="preserve">"Dvorní jižní "   44,6</t>
  </si>
  <si>
    <t>2703*0,1</t>
  </si>
  <si>
    <t>31920150</t>
  </si>
  <si>
    <t>Oprava trhlin zdiva (sešívání sponami(např. systém Helifix)), aplikace spon Helibar (průměr 8mm, délka 1,0m, hloubka drážky 60mm, včetně všech souvisejících prací)</t>
  </si>
  <si>
    <t>62099999</t>
  </si>
  <si>
    <t>Průzkum materálového složení fasády a vzorky barevnosti</t>
  </si>
  <si>
    <t>622321131</t>
  </si>
  <si>
    <t>Celoplošné sjednocení dvorní fasády vápenocementovým štukem</t>
  </si>
  <si>
    <t>622321132</t>
  </si>
  <si>
    <t>Celoplošné sjednocení uliční fasády vápenocementovým štukem</t>
  </si>
  <si>
    <t>62232530</t>
  </si>
  <si>
    <t xml:space="preserve">Oprava vnější štukové omítky dvorní fasády v rozsahu 30% v 1NP,  20% v 2-3NP, VPC maltou s dostat.adhezí k podkladu, ze SMS  pevn.dle ČSN EN 998-1 CS II, vč. vyprofilování poškozených prvků, reprofilace poškozených hran jemnou maltou (např Reinkalkstuck)</t>
  </si>
  <si>
    <t>62232550</t>
  </si>
  <si>
    <t>Oprava vnější štukové omítky uliční fasády VPC maltou s dostat.adhezí k podkladu, ze SMS pevn.dle ČSN EN 998-1 CS I; v 2-3NP v rozs.20% (mimo restaurované zdobné prvky), bosáže v 1NP v rozsahu 30%, reprofilace pošk,.hran jemnou maltou (např Reinkalkstuck)</t>
  </si>
  <si>
    <t xml:space="preserve">"Uliční západní (ulice Kollárova)"  176,6</t>
  </si>
  <si>
    <t xml:space="preserve">"Uliční jižní (ulice Pernerova)"   223,8</t>
  </si>
  <si>
    <t xml:space="preserve">"Dvorní východní"   96,9</t>
  </si>
  <si>
    <t xml:space="preserve">"Dvorní  severní"    135,9</t>
  </si>
  <si>
    <t xml:space="preserve">"Dvorní západní"   26,1</t>
  </si>
  <si>
    <t>62999510</t>
  </si>
  <si>
    <t>Očištění vnějších ploch vysokotlakým vodním paprskem pro změknutí filmotvorné složky disperzní barvy</t>
  </si>
  <si>
    <t>62999511</t>
  </si>
  <si>
    <t xml:space="preserve">Šetrné dočištění  zbytků barvy odstraňovačem nátěrů (např. AGE) a omytím</t>
  </si>
  <si>
    <t>632450121</t>
  </si>
  <si>
    <t>Potěr cementový vyrovnávací ze suchých směsí v pásu o průměrné (střední) tl. od 10 do 20 mm</t>
  </si>
  <si>
    <t>-1505950959</t>
  </si>
  <si>
    <t>"Pod klempířské prvky"</t>
  </si>
  <si>
    <t>137,1*0,3</t>
  </si>
  <si>
    <t>99,3*0,25</t>
  </si>
  <si>
    <t>104,0*0,3</t>
  </si>
  <si>
    <t>33,0*0,25</t>
  </si>
  <si>
    <t>193,0*0,55</t>
  </si>
  <si>
    <t>941311112</t>
  </si>
  <si>
    <t>Montáž lešení řadového modulového lehkého zatížení do 200 kg/m2 š do 0,9 m v do 25 m</t>
  </si>
  <si>
    <t>(55+40,5+1,5*2)*21</t>
  </si>
  <si>
    <t>(22,5+7,5+13,5+7,5+6,0+19,5+2,0+8,5+1,5*4)*21</t>
  </si>
  <si>
    <t>94131121R</t>
  </si>
  <si>
    <t>Příplatek k lešení řadovému modulovému lehkému š 0,9 m v do 25 m za jeho použití</t>
  </si>
  <si>
    <t>předpokládaná doba použití dle zhotovení opravy fasády</t>
  </si>
  <si>
    <t>4021,5</t>
  </si>
  <si>
    <t>941311812</t>
  </si>
  <si>
    <t>Demontáž lešení řadového modulového lehkého zatížení do 200 kg/m2 š do 0,9 m v do 25 m</t>
  </si>
  <si>
    <t>944511111</t>
  </si>
  <si>
    <t>Montáž ochranné sítě zavěšené na konstrukci lešení z textilie z umělých vláken</t>
  </si>
  <si>
    <t>1055888207</t>
  </si>
  <si>
    <t>944511211</t>
  </si>
  <si>
    <t>Montáž ochranné sítě Příplatek za první a každý další den použití sítě k ceně -1111</t>
  </si>
  <si>
    <t>1345101523</t>
  </si>
  <si>
    <t>150*(55+40,5+1,5*2)*21</t>
  </si>
  <si>
    <t>944511811</t>
  </si>
  <si>
    <t>Demontáž ochranné sítě zavěšené na konstrukci lešení z textilie z umělých vláken</t>
  </si>
  <si>
    <t>149807477</t>
  </si>
  <si>
    <t>944711111</t>
  </si>
  <si>
    <t>Montáž záchytné stříšky zřizované současně s lehkým nebo těžkým lešením, šířky do 1,5 m</t>
  </si>
  <si>
    <t>-664649152</t>
  </si>
  <si>
    <t>56,5+41,2</t>
  </si>
  <si>
    <t>944711211</t>
  </si>
  <si>
    <t>Montáž záchytné stříšky Příplatek za první a každý další den použití záchytné stříšky k ceně -1111</t>
  </si>
  <si>
    <t>-1946965177</t>
  </si>
  <si>
    <t>97,700*120</t>
  </si>
  <si>
    <t>944711811</t>
  </si>
  <si>
    <t>Demontáž záchytné stříšky zřizované současně s lehkým nebo těžkým lešením, šířky do 1,5 m</t>
  </si>
  <si>
    <t>1630791486</t>
  </si>
  <si>
    <t>976072321</t>
  </si>
  <si>
    <t xml:space="preserve">Vybourání kovových  mřížek pl přes 0,3 m2 ze zdiva cihelného</t>
  </si>
  <si>
    <t>978015331</t>
  </si>
  <si>
    <t>Otlučení vnější vápenné nebo vápenocementové vnější omítky stupně členitosti 1 a 2 rozsahu do 20%</t>
  </si>
  <si>
    <t>1217,4/3*2</t>
  </si>
  <si>
    <t>978015341</t>
  </si>
  <si>
    <t>Otlučení vnější vápenné nebo vápenocementové vnější omítky stupně členitosti 1 a 2 rozsahu do 30%</t>
  </si>
  <si>
    <t>1217,4/3</t>
  </si>
  <si>
    <t>978019331</t>
  </si>
  <si>
    <t xml:space="preserve">Otlučení vnější vápenné nebo vápenocementové vnější omítky stupně členitosti 3 až 5  rozsahu do 20%</t>
  </si>
  <si>
    <t>1485,9/3*2</t>
  </si>
  <si>
    <t>978019341</t>
  </si>
  <si>
    <t xml:space="preserve">Otlučení vnější vápenné nebo vápenocementové vnější omítky stupně členitosti 3 až 5  rozsahu do 30%</t>
  </si>
  <si>
    <t>1485,9/3</t>
  </si>
  <si>
    <t>997013157</t>
  </si>
  <si>
    <t>Vnitrostaveništní doprava suti a vybouraných hmot pro budovy v do 24 m s omezením mechanizace</t>
  </si>
  <si>
    <t>997013511</t>
  </si>
  <si>
    <t>Odvoz suti a vybouraných hmot z meziskládky na skládku do 1 km s naložením a se složením</t>
  </si>
  <si>
    <t>99701380R</t>
  </si>
  <si>
    <t>Poplatek za uložení stavebního odpadu z otlučené omítky na skládce (skládkovné)</t>
  </si>
  <si>
    <t>17,848+8,116+6,493+13,868+10,897</t>
  </si>
  <si>
    <t>997013843</t>
  </si>
  <si>
    <t>Poplatek za uložení stavebního odpadu vytryskaného materiálu se zbytky barev (skládkovné)</t>
  </si>
  <si>
    <t>18,923</t>
  </si>
  <si>
    <t>764002851</t>
  </si>
  <si>
    <t>Demontáž oplechování parapetů do suti</t>
  </si>
  <si>
    <t>137,1+99,3</t>
  </si>
  <si>
    <t>764002861</t>
  </si>
  <si>
    <t>Demontáž oplechování říms a ozdobných prvků do suti</t>
  </si>
  <si>
    <t>193+33</t>
  </si>
  <si>
    <t>764004861</t>
  </si>
  <si>
    <t>Demontáž svodu do suti</t>
  </si>
  <si>
    <t>76424640</t>
  </si>
  <si>
    <t xml:space="preserve">Oplechování parapetů z TiZn předzvětralého plechu  rš 450 mm, ozn 4/K, 5/K, kompletizovaná dodávka včetně rohů veškerého spojovacího a kotevního materiálu, atd</t>
  </si>
  <si>
    <t>1,5*14</t>
  </si>
  <si>
    <t>1,35*86</t>
  </si>
  <si>
    <t>76424641</t>
  </si>
  <si>
    <t xml:space="preserve">Oplechování parapetů z TiZn předzvětralého plechu  rš 410 mm, ozn 6/K , 7/K, 8//K, kompletizovaná dodávka včetně rohů veškerého spojovacího a kotevního materiálu, atd</t>
  </si>
  <si>
    <t>1,35*58</t>
  </si>
  <si>
    <t>1,25*3</t>
  </si>
  <si>
    <t>1,15*15</t>
  </si>
  <si>
    <t>76424845</t>
  </si>
  <si>
    <t>Oplechování římsy z TiZn předzvětralého plechu rš 400 mm, ozn 3/K, kompletizovaná dodávka včetně rohů veškerého spojovacího a kotevního materiálu, atd</t>
  </si>
  <si>
    <t>76424846</t>
  </si>
  <si>
    <t xml:space="preserve">Oplechování  nadokenní římsy z TiZn předzvětralého plechu rš 350 mm, ozn 9/K, kompletizovaná dodávka včetně rohů veškerého spojovacího a kotevního materiálu, atd</t>
  </si>
  <si>
    <t>2,2*15</t>
  </si>
  <si>
    <t>76424847</t>
  </si>
  <si>
    <t>Oplechování římsy z TiZn předzvětralého plechu rš 650 mm, ozn 1/K, kompletizovaná dodávka včetně rohů veškerého spojovacího a kotevního materiálu, atd</t>
  </si>
  <si>
    <t>764548425</t>
  </si>
  <si>
    <t xml:space="preserve">Svody kruhové včetně objímek, kolen, odskoků, výtokových kolen, atd z TiZn předzvětralého plechu průměru 200 mm, kompletizovaná dodávka včetně  veškerého spojovacího a kotevního materiálu, atd</t>
  </si>
  <si>
    <t>76766211</t>
  </si>
  <si>
    <t xml:space="preserve">D+M kovová ventilační mřížka, vel. 800/500 mm, ozn 2/Z,  1xzákladní + 2x vrchní nátěr, barva bude určena na stavbě zástupcem investora, tvarová kopie stávajících, atd dle PD</t>
  </si>
  <si>
    <t>76766212</t>
  </si>
  <si>
    <t xml:space="preserve">D+M kovová ventilační mřížka, vel. 800/400 mm, ozn 3/Z,  1xzákladní + 2x vrchní nátěr, barva bude určena na stavbě zástupcem investora, tvarová kopie stávajících, atd dle PD</t>
  </si>
  <si>
    <t>76766213</t>
  </si>
  <si>
    <t>Demontáž, očištění, nový nátěr a opětná montáž okenních mříží</t>
  </si>
  <si>
    <t>1,6*3,0*6</t>
  </si>
  <si>
    <t>1,2*1,8</t>
  </si>
  <si>
    <t>78382664</t>
  </si>
  <si>
    <t>Hydrofobizace omítaných ploch více zatížených působením vody silofanovým prostředkem nabázi nízkomolekurální alkylalkoxysiloxan, obsah siloxanu cca 7% hm. (např Funcosil SNL)</t>
  </si>
  <si>
    <t>(193+104+33+226)*1,0</t>
  </si>
  <si>
    <t>78382742</t>
  </si>
  <si>
    <t>Krycí dvojbarevný vápenný nátěr omítek dvorní fasády</t>
  </si>
  <si>
    <t>sokl</t>
  </si>
  <si>
    <t>78382746</t>
  </si>
  <si>
    <t>Krycí dvojbarevný vápenný nátěr omítek uliční fasády</t>
  </si>
  <si>
    <t>783846523</t>
  </si>
  <si>
    <t>Antigraffiti nátěr trvalý do 100 cyklů odstranění graffiti omítek hladkých, zrnitých, štukových</t>
  </si>
  <si>
    <t>(55+40,5)*3</t>
  </si>
  <si>
    <t>(22,5+7,5+13,5+7,5+6,0+19,5+2,0+8,5)*3</t>
  </si>
  <si>
    <t>Práce a dodávky M</t>
  </si>
  <si>
    <t>21-M</t>
  </si>
  <si>
    <t>Elektromontáže</t>
  </si>
  <si>
    <t>2102030</t>
  </si>
  <si>
    <t>Demontáž, úschova a zpětná montáž venkovního osvětlení na dvorní fasádě (2xhalogen+1xsvětlo nad schodištěm)</t>
  </si>
  <si>
    <t>2102031</t>
  </si>
  <si>
    <t>Uložení vyznačených kabelů na fasádě do chrániček do drážek pod omítku, demontáž nepotřebných kabelů, ochrana technolog.zařízení (čidla, vysílače apod)</t>
  </si>
  <si>
    <t>OST</t>
  </si>
  <si>
    <t>Restaurátorské práce</t>
  </si>
  <si>
    <t>Restaurátorská oprava zdobných prvků uliční fasády včetně přesunu hmot</t>
  </si>
  <si>
    <t>622-R1</t>
  </si>
  <si>
    <t>Atiková balustráda z kuželek - očištění starých nátěrů, omytí, oprava a restaurování zdobných prvků, (doplnění, zpevnění, injektáže, přeštukování)</t>
  </si>
  <si>
    <t>622-R10</t>
  </si>
  <si>
    <t>Okenní šambrány 3.NP - očištění starých nátěrů, omytí, oprava a restaurování zdobných prvků, (doplnění, zpevnění, injektáže, přeštukování)</t>
  </si>
  <si>
    <t>bm</t>
  </si>
  <si>
    <t>622-R11</t>
  </si>
  <si>
    <t>Hlavice a patka pilastrů 2.NP - očištění starých nátěrů, omytí, oprava a restaurování zdobných prvků, (doplnění, zpevnění, injektáže, přeštukování)</t>
  </si>
  <si>
    <t>ks</t>
  </si>
  <si>
    <t>622-R12</t>
  </si>
  <si>
    <t>Okenní výzdoba 2.NP (feston, šambrána, balustráda z kuželek) - očištění starých nátěrů, omytí, oprava a restaurování zdobných prvků, (doplnění, zpevnění, injektáže, přeštukování)</t>
  </si>
  <si>
    <t>622-R13</t>
  </si>
  <si>
    <t>Okenní šambrány 2.NP - očištění starých nátěrů, omytí, oprava a restaurování zdobných prvků, (doplnění, zpevnění, injektáže, přeštukování)</t>
  </si>
  <si>
    <t>622-R14</t>
  </si>
  <si>
    <t>Šambrány soklových okének (nové) - výroba a doplnění nových šambrán</t>
  </si>
  <si>
    <t>622-R15</t>
  </si>
  <si>
    <t>Vstupní portál se sloupy - očištění starých nátěrů, omytí, oprava a restaurování zdobných prvků, (doplnění, zpevnění, injektáže, přeštukování)</t>
  </si>
  <si>
    <t>622-R2</t>
  </si>
  <si>
    <t>Korunní římsa se zubořezem - očištění starých nátěrů, omytí, oprava a restaurování zdobných prvků, (doplnění, zpevnění, injektáže, přeštukování)</t>
  </si>
  <si>
    <t>622-R3</t>
  </si>
  <si>
    <t>Římsy nadokenní 2. - 3.NP - očištění starých nátěrů, omytí, oprava a restaurování zdobných prvků, (doplnění, zpevnění, injektáže, přeštukování)</t>
  </si>
  <si>
    <t>622-R4</t>
  </si>
  <si>
    <t>Římsy parapetní 2. - 3.NP - očištění starých nátěrů, omytí, oprava a restaurování zdobných prvků, (doplnění, zpevnění, injektáže, přeštukování)</t>
  </si>
  <si>
    <t>622-R5</t>
  </si>
  <si>
    <t xml:space="preserve">Římsy patrové  2. - 3.NP - očištění starých nátěrů, omytí, oprava a restaurování zdobných prvků, (doplnění, zpevnění, injektáže, přeštukování)</t>
  </si>
  <si>
    <t>622-R6</t>
  </si>
  <si>
    <t>Římsa soklová - očištění starých nátěrů, omytí, oprava a restaurování zdobných prvků, (doplnění, zpevnění, injektáže, přeštukování)</t>
  </si>
  <si>
    <t>622-R7</t>
  </si>
  <si>
    <t>Hlavice a patka pilastrů 3.NP - očištění starých nátěrů, omytí, oprava a restaurování zdobných prvků, (doplnění, zpevnění, injektáže, přeštukování)</t>
  </si>
  <si>
    <t>622-R8</t>
  </si>
  <si>
    <t>Okenní výzdoba lunet oken 3.NP (listovec, klenák, šambrána) - očištění starých nátěrů, omytí, oprava a restaurování zdobných prvků, (doplnění, zpevnění, injektáže, přeštukování)</t>
  </si>
  <si>
    <t>622-R9</t>
  </si>
  <si>
    <t>Podokeník se zrcadly 3.NP - očištění starých nátěrů, omytí, oprava a restaurování zdobných prvků, (doplnění, zpevnění, injektáže, přeštukování)</t>
  </si>
  <si>
    <t>01.1.2 - SO 01.1.2 Vnitřní sanace</t>
  </si>
  <si>
    <t xml:space="preserve">    61x - Úpravy povrchů vnitřních</t>
  </si>
  <si>
    <t xml:space="preserve">    91x - sanace zdiva</t>
  </si>
  <si>
    <t>61x</t>
  </si>
  <si>
    <t>Úpravy povrchů vnitřních</t>
  </si>
  <si>
    <t>216904391R00</t>
  </si>
  <si>
    <t>Příplatek za ruční dočištění ocelovými kartáči</t>
  </si>
  <si>
    <t>"Stěny do uliční části" (9,68+9,82)*1,9</t>
  </si>
  <si>
    <t>Otlučení nebo odsekání omítek stěn</t>
  </si>
  <si>
    <t>Včetně:</t>
  </si>
  <si>
    <t>- otlučení staré malty ze zdiva a vyčištění spár,</t>
  </si>
  <si>
    <t>- odstranění zbytků malty z líce zdiva ocelovým kartáčem,</t>
  </si>
  <si>
    <t>- shrabání a smetení otlučené suti.</t>
  </si>
  <si>
    <t>Stěny do uliční části : (5,25+9,93+4,9+9,8)*1,9</t>
  </si>
  <si>
    <t>"Chodba - stěny do dvorní části "(0,62+21,05+14,68)*2,44</t>
  </si>
  <si>
    <t>"Stěny do uliční části" (5,25+9,93+4,9+9,8)*1,9</t>
  </si>
  <si>
    <t>7,34*2,38</t>
  </si>
  <si>
    <t xml:space="preserve">"1.01"  (25,03+19,06-0,9-0,9-0,9-0,9-0,9-0,85)*1</t>
  </si>
  <si>
    <t>"1.02 " 3,48*2,3</t>
  </si>
  <si>
    <t>(7,4+4,75+1,4)*1</t>
  </si>
  <si>
    <t>"1.04 " (3,46*1)+((2,0+0,73)*1)</t>
  </si>
  <si>
    <t>"1.05 " (7,34+5,67+0,8+0,8+3,13+7,34)*1</t>
  </si>
  <si>
    <t>"1.06 " (7,2+7,2+2,64+1,25+0,8+0,8)*1</t>
  </si>
  <si>
    <t>"1.07 " (7,2+7,2+5,9+2,77+0,8+0,8)*1</t>
  </si>
  <si>
    <t>"1.08 " (7,34+8,69+0,24+0,8+0,8)*1</t>
  </si>
  <si>
    <t>"1.09 " (7,18+7,18+5,54+3,28+0,8+0,8)*1</t>
  </si>
  <si>
    <t>"1.10 " (7,41+7,41+3,18+0,87+0,8+0,8)*1</t>
  </si>
  <si>
    <t>"1.11 " (2,45+6,36+6,36)*2</t>
  </si>
  <si>
    <t>"1.12 :"(5,38+0,47+1,25)*1</t>
  </si>
  <si>
    <t>"1.17 " (8,13+8,56+11,2+18,7+1,04+9,05)*1</t>
  </si>
  <si>
    <t>"Vstup z ul. Kollárova " (7,4+7,4)*1</t>
  </si>
  <si>
    <t>"Vstup z ul.Pernerova " (7,55+2)*1</t>
  </si>
  <si>
    <t>"Schodiště z 1.PP do dvorní části" (6+6)*2</t>
  </si>
  <si>
    <t>289902211R00</t>
  </si>
  <si>
    <t>Otlučení nebo odsekání omítek líce kleneb</t>
  </si>
  <si>
    <t>pro instalaci anody elektroosmozy</t>
  </si>
  <si>
    <t>"Stěna do ul.Kollárova " (9,93-1-1-1-1+9,68-1-1+4,9-1+9,8-1-1-1-1)*0,3</t>
  </si>
  <si>
    <t>"Stěna do ul.Pernerova " (9,82-1-1-1-1+5,25-1-1)*0,3</t>
  </si>
  <si>
    <t>"Stěna do dvorní části " (7+20,28)*0,3</t>
  </si>
  <si>
    <t xml:space="preserve">protisolný nátěr nebo nástřik (např.  Esco - Fluat)</t>
  </si>
  <si>
    <t>druhá vrstva</t>
  </si>
  <si>
    <t>"Chodba - stěny do dvorní části :" (0,62+21,05+14,68)*2,44</t>
  </si>
  <si>
    <t>"Stěny do uliční části :" (5,25+9,82+9,93+9,68+4,9+9,8)*1,9</t>
  </si>
  <si>
    <t>"1.01 " (25,03+19,06-0,9-0,9-0,9-0,9-0,9-0,85)*1</t>
  </si>
  <si>
    <t>"1.04 " (3,46*1)+((2,6+0,73)*1)</t>
  </si>
  <si>
    <t>"1.12 " (5,38+0,47+1,25)*1</t>
  </si>
  <si>
    <t>"Schodiště z 1.PP do dvorní části :" (6+6)*2</t>
  </si>
  <si>
    <t>"Klenby do ul.Kollárova :" (9,93-1-1-1-1+9,68-1-1+4,9-1+9,8-1-1-1-1)*0,3</t>
  </si>
  <si>
    <t>"Klenby do ul.Pernerova :" (9,82-1-1-1-1+5,25-1-1)*0,3</t>
  </si>
  <si>
    <t>"klenby do dvorní části :" (7+20,28)*0,3</t>
  </si>
  <si>
    <t>"první vrstva"</t>
  </si>
  <si>
    <t>"1.01 :" (25,03+19,06-0,9-0,9-0,9-0,9-0,9-0,85)*1</t>
  </si>
  <si>
    <t>"1.02 :" 3,48*2,3</t>
  </si>
  <si>
    <t>"1.04 :"(3,46*1)+((2,6+0,73)*1)</t>
  </si>
  <si>
    <t>"1.05 :" (7,34+5,67+0,8+0,8+3,13+7,34)*1</t>
  </si>
  <si>
    <t>"1.06 :" (7,2+7,2+2,64+1,25+0,8+0,8)*1</t>
  </si>
  <si>
    <t>"1.07 :" (7,2+7,2+5,9+2,77+0,8+0,8)*1</t>
  </si>
  <si>
    <t>"1.08 :" (7,34+8,69+0,24+0,8+0,8)*1</t>
  </si>
  <si>
    <t>"1.09 :" (7,18+7,18+5,54+3,28+0,8+0,8)*1</t>
  </si>
  <si>
    <t>"1.10 :" (7,41+7,41+3,18+0,87+0,8+0,8)*1</t>
  </si>
  <si>
    <t>"1.11 :" (2,45+6,36+6,36)*2</t>
  </si>
  <si>
    <t>"1.12 :" (5,38+0,47+1,25)*1</t>
  </si>
  <si>
    <t>"1.17 :" (8,13+8,56+11,2+18,7+1,04+9,05)*1</t>
  </si>
  <si>
    <t>"Vstup z ul. Kollárova :" (7,4+7,4)*1</t>
  </si>
  <si>
    <t>"Vstup z ul.Pernerova :" (7,55+2)*1</t>
  </si>
  <si>
    <t>610991111R00</t>
  </si>
  <si>
    <t xml:space="preserve">Zakrývání výplní  otvorů</t>
  </si>
  <si>
    <t>Rozsah vztahující se k sanačním omítkám</t>
  </si>
  <si>
    <t>"Okna při omítkách z vnějšku :" 17*(0,6*0,9)</t>
  </si>
  <si>
    <t>"Okna při omítkách ze vnitř :" 17*(0,6*0,9)</t>
  </si>
  <si>
    <t>"Dvěře na fasádě :" 1,3*2,5</t>
  </si>
  <si>
    <t>2*3,5</t>
  </si>
  <si>
    <t>1,2*2,5</t>
  </si>
  <si>
    <t>1,8*3,5</t>
  </si>
  <si>
    <t>"1.04 :" (3,46*1)+((2,6+0,73)*1)</t>
  </si>
  <si>
    <t xml:space="preserve">sanační hydrofobní omítkový systém ve složení (nástřik, podkladní sanační omítka, sanační jádrová omítka a minerální štuk) v souhrnné tl. 40 mm (např san. systém  Premix, Z-SAN, 4vrst., vrstvy: Z-SAN K, Z-SAN 30, Z-SAN 20, Z-SAN 10)</t>
  </si>
  <si>
    <t>Omítka vnitřní zdiva, cementová (MC), hladká</t>
  </si>
  <si>
    <t>"vyrovnání podkladu pod utěsňující povlaky"</t>
  </si>
  <si>
    <t>"1.01 :" (25,03+19,06-0,9-0,9-0,9-0,9-0,9-0,85)*0,3</t>
  </si>
  <si>
    <t>"1.02 :" 3,48*0,3</t>
  </si>
  <si>
    <t>(7,4+4,75+1,4)*0,3</t>
  </si>
  <si>
    <t>"1.04 :" (3,46*0,3)+((2,6+0,72)*1)</t>
  </si>
  <si>
    <t>"1.05 :" (7,34+5,67+0,8+0,8+3,13+7,34)*0,3</t>
  </si>
  <si>
    <t>"1.06 :" (7,2+7,2+2,64+1,25+0,8+0,8)*0,3</t>
  </si>
  <si>
    <t>"1.07 :" (7,2+7,2+5,9+2,77+0,8+0,8)*0,3</t>
  </si>
  <si>
    <t>"1.08 :" (7,34+8,69+0,24+0,8+0,8)*0,3</t>
  </si>
  <si>
    <t>"1.09 :" (7,18+7,18+5,54+3,28+0,8+0,8)*0,3</t>
  </si>
  <si>
    <t>"1.10 :" (7,41+7,41+3,18+0,87+0,8+0,8)*0,3</t>
  </si>
  <si>
    <t>"1.11 :" (2,45+6,36+6,36)*0,3</t>
  </si>
  <si>
    <t>"1.12 :" (5,38+0,47+1,25)*0,3</t>
  </si>
  <si>
    <t>"1.17 :" (8,13+8,56+11,2+18,7+1,04+9,05)*0,3</t>
  </si>
  <si>
    <t>"Vstup z ul. Kollárova :" (7,4+7,4)*0,3</t>
  </si>
  <si>
    <t>"Vstup z ul.Pernerova :" (7,55+2)*0,3</t>
  </si>
  <si>
    <t>"Schodiště z 1.PP do dvorní části :" (6+6)*0,3</t>
  </si>
  <si>
    <t>978023411R00</t>
  </si>
  <si>
    <t>Vysekání a úprava spár zdiva cihelného mimo komín.</t>
  </si>
  <si>
    <t>"stěny do uliční části" (9,68+9,82)*1,9</t>
  </si>
  <si>
    <t>Penetrace podkladu pod hydroizolační nátěr, materiál ve specifikaci</t>
  </si>
  <si>
    <t>Hydroizolační povlak - nátěr nebo stěrka, Aquafin 1K(fa Schömburg)proti vlhkosti a tlak.vodě</t>
  </si>
  <si>
    <t>"dvouvrstvá"</t>
  </si>
  <si>
    <t>979011221R00</t>
  </si>
  <si>
    <t>Svislá doprava suti a vybour. hmot za 1.PP nošením</t>
  </si>
  <si>
    <t>"Sutě z vnitřních omítek stěn :" 504,649*0,04*1,5</t>
  </si>
  <si>
    <t>"Sutě z klenb :" 17,9*0,04*1,5</t>
  </si>
  <si>
    <t>979087312R00</t>
  </si>
  <si>
    <t>Vodorovné přemístění vyb. hmot nošením do 10 m</t>
  </si>
  <si>
    <t>S naložením suti nebo vybouraných hmot do dopravního prostředku a na jejich vyložením, popřípadě přeložením na normální dopravní prostředek.</t>
  </si>
  <si>
    <t>979087391R00</t>
  </si>
  <si>
    <t>Příplatek za nošení suti každých dalších 10 m</t>
  </si>
  <si>
    <t>"Sutě z vnitřních omítek stěn :" 504,649*0,04*1,5*3</t>
  </si>
  <si>
    <t>"Sutě z klenb :" 17,9*0,04*1,5*3</t>
  </si>
  <si>
    <t>62040116.T01</t>
  </si>
  <si>
    <t>Nátěr hydrofobizační vnitřní 2x</t>
  </si>
  <si>
    <t>Hydrofobizace vnitřního režného zdiva</t>
  </si>
  <si>
    <t>Injektážní roztok ( např. Aquafin F í Schomburg po 250 kg)</t>
  </si>
  <si>
    <t>102*0,4</t>
  </si>
  <si>
    <t>941955003R00</t>
  </si>
  <si>
    <t>Lešení lehké pomocné, výška podlahy do 2,5 m</t>
  </si>
  <si>
    <t>(9,8+4,9+9,68+9,93+9,82+5,25+14,68+6,38+21,05)*0,6</t>
  </si>
  <si>
    <t>998009101R00</t>
  </si>
  <si>
    <t>Přesun hmot lešení samostatně budovaného</t>
  </si>
  <si>
    <t>979081111R00</t>
  </si>
  <si>
    <t>Odvoz suti a vybour. hmot na skládku do 1 km</t>
  </si>
  <si>
    <t>979081121R00</t>
  </si>
  <si>
    <t>Příplatek k odvozu za každý další 1 km</t>
  </si>
  <si>
    <t>"Sutě z vnitřních omítek stěn :" 504,649*0,04*1,5*14</t>
  </si>
  <si>
    <t>"Sutě z klenb :" 17,9*0,04*1,5*14</t>
  </si>
  <si>
    <t>979990001R00</t>
  </si>
  <si>
    <t>Poplatek za skládku stavební suti</t>
  </si>
  <si>
    <t xml:space="preserve">914      R00</t>
  </si>
  <si>
    <t>HZS, tarifní třída 4</t>
  </si>
  <si>
    <t>h</t>
  </si>
  <si>
    <t>91x</t>
  </si>
  <si>
    <t>sanace zdiva</t>
  </si>
  <si>
    <t>28160-T01</t>
  </si>
  <si>
    <t>Nízkotlaká dvouřadá chemická injektáž zdiva, vrty d= 16-18mm osově do 150mm, řady 80-100mm nad sebou, injektážní pryskyřice na bázi křemičitanů a methylsilikonátu spotřeba min. 15kg/m2</t>
  </si>
  <si>
    <t>Chemické clony vertikální - stěny dimenze nad 60cm vrtány oboustranně s přesahem 5cm přes osu zdiva</t>
  </si>
  <si>
    <t>(0,6+1,05+0,55+0,6+0,6)*1,9</t>
  </si>
  <si>
    <t>(0,86+0,86)*1,2</t>
  </si>
  <si>
    <t>Chemické clony horizontální - stěny dimenze nad 60cm vrtány oboustranně s přesahem 5cm přes osu zdiva</t>
  </si>
  <si>
    <t>6,25+5,69+4,36+3,01+3,16+7,6+3,93+9,08+6,07+5,51+4,36+3,74+5,85+5,12+2,51+5,95+8,27+5,66+16,51+7,36+7,78+7,54</t>
  </si>
  <si>
    <t>28160-T02</t>
  </si>
  <si>
    <t>Demontáž injektážních parckerů a zpětná zálivka injektážních vrtů, injektáž dvouřadá</t>
  </si>
  <si>
    <t>8,52+135,31</t>
  </si>
  <si>
    <t>R - 2104</t>
  </si>
  <si>
    <t>Vybudování pevné sítě měřičských bodů pro sledování vývoje a změn vlhkosti zdiva, při odvlhčování systémem mírné (drátové) elektroosmózy</t>
  </si>
  <si>
    <t>Cena za 1 pozici - měřící bod ve 3 výškových úrovních</t>
  </si>
  <si>
    <t>R - 2106</t>
  </si>
  <si>
    <t>D+M mírné drátové elektroosmózy - kladné pásové elektrody a záporných zemních elektrod</t>
  </si>
  <si>
    <t xml:space="preserve">elektroosmotický systém bude využívat napětí max. 6V s účinnou efektivní hodnotou 2,8V. Síťová elektroda (anoda +pól) - cca 25cm vysoký pás ze </t>
  </si>
  <si>
    <t xml:space="preserve"> skelných vláken potažených vodivým plastem, pás se pokládá na zdivo zbaveno stávajících povrchových úprav. Kontaktní vodič titan,</t>
  </si>
  <si>
    <t xml:space="preserve">popř. titan stříbro (3:4). Zemní elektroda (katoda -pól) v délce cca 50cm průměru 26mm z grafitu s provozovaným napětím 1,4V, </t>
  </si>
  <si>
    <t xml:space="preserve"> vzdálenost zemních elektrod do 4,0m.</t>
  </si>
  <si>
    <t>"Sokl Perenerova :" 7,4+0,43+9,57+0,3+9,32</t>
  </si>
  <si>
    <t>"Sokl Kolárova :" 11,68+0,3+10,16+1,855+5,28+0,3+11,87</t>
  </si>
  <si>
    <t>"Sokl dvorní část :" 8,58+3,1+19,21+6,1+3,25</t>
  </si>
  <si>
    <t>"Vnitřní směr do ul.části :" 7,56+5,25+9,82+7,34+9,93+9,68+7,4+7,4+4,9+9,8+7,34</t>
  </si>
  <si>
    <t>"Vnitřní směr do dvorní části :" 3,18+9,91+5,6+5,6+14,68+20,28+4,18+3,6</t>
  </si>
  <si>
    <t>R - 2107</t>
  </si>
  <si>
    <t>D+M mírné drátové elektroosmózy - řídící jednotka pro zobrazení měřených údajů (průtok proudu v mA, počítadlo provozních hodin), napojení na síťový rozvod 230V/50Hz, propojení na kladný a záporný pól				3</t>
  </si>
  <si>
    <t>R - 2108</t>
  </si>
  <si>
    <t>D+M mírné drátové elektroosmózy - propojovací vedení systému</t>
  </si>
  <si>
    <t>"Pata klenby - parapet :" 32*0,5</t>
  </si>
  <si>
    <t>"Průvrtem přes dělící stěny :" 0,6+1,05+0,55+45+0,6+0,6+0,9+0,9+0,9</t>
  </si>
  <si>
    <t>"Propojem z fasády do interiéru :" (2*1)+(3*0,9)</t>
  </si>
  <si>
    <t>"Překlenutím otvorů, mezer apod. :" 7,7+1,5+1,5+1+1,75+1,45</t>
  </si>
  <si>
    <t>1.4.1a - VNITŘNÍ KANALIZACE</t>
  </si>
  <si>
    <t>D1 - VNITŘNÍ KANALIZACE</t>
  </si>
  <si>
    <t>D3 - Zemní práce- kanalizace</t>
  </si>
  <si>
    <t>D1</t>
  </si>
  <si>
    <t>Pol1</t>
  </si>
  <si>
    <t xml:space="preserve">D+M Ležaté kanalizační svody z tvrzeného PVC systém KG SN4 spojovaného hrdly, Trubky KG        200</t>
  </si>
  <si>
    <t>P</t>
  </si>
  <si>
    <t>Poznámka k položce:
včetně všech potřebných tvarovek (odbočky, oblouky, redukce, přechodů na jiné materiály, atd.), prořezu, spojovacích materiálů a podbetonování kolen</t>
  </si>
  <si>
    <t>Pol2</t>
  </si>
  <si>
    <t xml:space="preserve">D+M Ležaté kanalizační svody z tvrzeného PVC systém KG SN4 spojovaného hrdly, Trubky KG        160</t>
  </si>
  <si>
    <t>Pol3</t>
  </si>
  <si>
    <t xml:space="preserve">D+M Ležaté kanalizační svody z tvrzeného PVC systém KG SN4 spojovaného hrdly, Trubky KG        125</t>
  </si>
  <si>
    <t>Pol4</t>
  </si>
  <si>
    <t xml:space="preserve">D+M Ležaté kanalizační svody z tvrzeného PVC systém KG SN4 spojovaného hrdly, Trubky KG        110</t>
  </si>
  <si>
    <t>Pol5</t>
  </si>
  <si>
    <t xml:space="preserve">D+M Odpadní a připojovací potrubí plastové ,  system HT, spojovaného hrdly s těsněním, Trubky HT 125</t>
  </si>
  <si>
    <t xml:space="preserve">Poznámka k položce:
včetně všech  tvarovek jako jsou kolena, odbočky, redukce, hrdla, přechodky, čistící tvarovky, přísluš.prořezů uchycení ke stavební konstrukci, izolace stoupaček v drážce PE tl.6 mm, závěsů, objímek, spojovacího, těsnícího materiálu a doplňkových konstrukcí,</t>
  </si>
  <si>
    <t>Pol6</t>
  </si>
  <si>
    <t xml:space="preserve">D+M Odpadní a připojovací potrubí plastové ,  system HT, spojovaného hrdly s těsněním, Trubky HT 110</t>
  </si>
  <si>
    <t>Pol7</t>
  </si>
  <si>
    <t xml:space="preserve">D+M Odpadní a připojovací potrubí plastové ,  system HT, spojovaného hrdly s těsněním, Trubky HT 75</t>
  </si>
  <si>
    <t>Pol8</t>
  </si>
  <si>
    <t xml:space="preserve">D+M Odpadní a připojovací potrubí plastové ,  system HT, spojovaného hrdly s těsněním, Trubky HT 50</t>
  </si>
  <si>
    <t>Pol9</t>
  </si>
  <si>
    <t xml:space="preserve">D+M Odpadní a připojovací potrubí plastové ,  system HT, spojovaného hrdly s těsněním, Trubky HT  40</t>
  </si>
  <si>
    <t>Pol10</t>
  </si>
  <si>
    <t xml:space="preserve">D+M Odpadní  potrubí plastové ,  system KG2000 polypropylen, pro vysoké teploty odpadních vod, spojovaného hrdly s těsněním, Trubky KG2000- 110</t>
  </si>
  <si>
    <t xml:space="preserve">Poznámka k položce:
včetně všech  tvarovek jako jsou kolena, odbočky, redukce, hrdla, přechodky, čistící tvarovky, přísluš.prořezů uchycení ke stavební konstrukci, izolace  PE tl.10 mm, závěsů, objímek, spojovacího, těsnícího materiálu a doplňkových konstrukcí</t>
  </si>
  <si>
    <t>Pol11</t>
  </si>
  <si>
    <t>Zkouška vnitřní kanalizace, skládající se z technické prohlídky kanalizace a zkoušky vodotěsnosti svodného potrubí</t>
  </si>
  <si>
    <t>Pol12</t>
  </si>
  <si>
    <t>Lapač střešních splavenin litinový -DN125</t>
  </si>
  <si>
    <t>Pol13</t>
  </si>
  <si>
    <t xml:space="preserve">Dvorní vpust s klapkou proti zápachu + odkalovací  koš- DN100</t>
  </si>
  <si>
    <t>Pol14</t>
  </si>
  <si>
    <t>Větrací střešní souprava DN 100- HL810, souprava</t>
  </si>
  <si>
    <t>Pol15</t>
  </si>
  <si>
    <t>Kalich + sifon - DN40</t>
  </si>
  <si>
    <t>Pol16</t>
  </si>
  <si>
    <t>Dvířka 300x300 mm, nerezová nebo výpňová</t>
  </si>
  <si>
    <t>Pol17</t>
  </si>
  <si>
    <t>Demontáž a montáž klapky proti vzdutým vodám DN125</t>
  </si>
  <si>
    <t>Pol19</t>
  </si>
  <si>
    <t>D+M Konstrukce ze železných profilů a připevňovacího materiálu jako pomocná zvláštní konstrukce natřená zákl.barvou a dvojnásobným vrchním nátěrem</t>
  </si>
  <si>
    <t>Poznámka k položce:
V ceně jsou započítány všechny šrouby, hmoždinky a svářecí materiály a všechny předpokl.přirážky započítány, včetně statického posouzení.</t>
  </si>
  <si>
    <t>Pol20</t>
  </si>
  <si>
    <t xml:space="preserve">Napojení  na stávající potrubí kanalizace</t>
  </si>
  <si>
    <t>Pol21</t>
  </si>
  <si>
    <t>Vysazení odbočky na stávajícím potrubí ( DN200)</t>
  </si>
  <si>
    <t>Pol22</t>
  </si>
  <si>
    <t>Průzkum stávající kanalizace kamerou v místě napojení ( po otevření štoly), proplach tlakovou vodou</t>
  </si>
  <si>
    <t>Pol23</t>
  </si>
  <si>
    <t>Protipožární prostupy v požárně dělících konstrukcích 50</t>
  </si>
  <si>
    <t>Pol24</t>
  </si>
  <si>
    <t>Protipožární prostupy v požárně dělících konstrukcích 75</t>
  </si>
  <si>
    <t>Pol25</t>
  </si>
  <si>
    <t>Protipožární prostupy v požárně dělících konstrukcích 110</t>
  </si>
  <si>
    <t>Pol26</t>
  </si>
  <si>
    <t>Protipožární prostupy v požárně dělících konstrukcích 125</t>
  </si>
  <si>
    <t>Pol27</t>
  </si>
  <si>
    <t>Přesun hmot procentní pro vnitřní kanalizace v objektech v do 24 m</t>
  </si>
  <si>
    <t>D3</t>
  </si>
  <si>
    <t>Zemní práce- kanalizace</t>
  </si>
  <si>
    <t>Pol28</t>
  </si>
  <si>
    <t>výkop rýhy , výkop pro šachty, vsakovací lože, ukládání výkopku do vzdálenosti 3m od výkopu 103 x 1,5 x 0,8</t>
  </si>
  <si>
    <t>Pol29</t>
  </si>
  <si>
    <t>pískové lože , štěrkopísek nebo prohozená zemina, hutnění po vrstvách 103 x 0,3 x 0,8</t>
  </si>
  <si>
    <t>Pol30</t>
  </si>
  <si>
    <t>Odvoz zbylého výkopu do vzdálenosti 30 km, uložení na skládku</t>
  </si>
  <si>
    <t>Pol31</t>
  </si>
  <si>
    <t>Naložení a vyložení výkopku</t>
  </si>
  <si>
    <t>Pol32</t>
  </si>
  <si>
    <t>Pažení příložné s rozepřením při hloubce výkopu nad 1,5 m</t>
  </si>
  <si>
    <t>Pol33</t>
  </si>
  <si>
    <t>Zásyp se zhutněním po vrstvách</t>
  </si>
  <si>
    <t>Pol34</t>
  </si>
  <si>
    <t>Vytyčení stávajícíh inž. sítí, jejich ochrana</t>
  </si>
  <si>
    <t>hod</t>
  </si>
  <si>
    <t>1.4.1b - VNITŘNÍ VODOVOD</t>
  </si>
  <si>
    <t>D1 - VNITŘNÍ VODOVOD</t>
  </si>
  <si>
    <t>D2 - Zemní práce- vodovod</t>
  </si>
  <si>
    <t>Pol35</t>
  </si>
  <si>
    <t xml:space="preserve">Potrubí  PEHD 100 SDR11, uložení, signální vodič CYY2,5mm2, včetně elektrotvarovek 25x2,3</t>
  </si>
  <si>
    <t>Pol36</t>
  </si>
  <si>
    <t>Trubky z PP RCT EVO PN 22, 20x2,3</t>
  </si>
  <si>
    <t xml:space="preserve">Poznámka k položce:
včetně všech potřebných tvarovek    (T-kusy, oblouky, kolena, redukce, spojky, vsuvky, šroubení, atd.), včetně prořezu  a těsnících materiálů, závěsy, upevnění, upevňovací materiály a nosné pozink.žlábky, uchycení ke stavebním konstrukcím a pož. prost. PE izolace SV- tl.13 mm , TV+cirk.-25mm, potrubí zavěšené pod stropem SV-tl.13mm s Al povrchem, TV+ cirkulace 25mm s Al.povrchem</t>
  </si>
  <si>
    <t>Pol37</t>
  </si>
  <si>
    <t>Trubky z PP RCT EVO PN 22, 25x2.8</t>
  </si>
  <si>
    <t>Pol38</t>
  </si>
  <si>
    <t>Trubky z PP RCT EVO PN 22, 32x3.6</t>
  </si>
  <si>
    <t>Pol39</t>
  </si>
  <si>
    <t>Trubky z PP RCT EVO PN 22, 40x4.5</t>
  </si>
  <si>
    <t>Pol40</t>
  </si>
  <si>
    <t>Trubky z PP RCT EVO PN 22, 50x5.6</t>
  </si>
  <si>
    <t>Pol41</t>
  </si>
  <si>
    <t>Pozinkovaná ocelová trubka podle DIN 2440, z ST 33.1 pozinkování podle DIN 2444, (s průběžným označením), bezešvé do DN50 , vysokofrekvenčně podélně svařené 1"</t>
  </si>
  <si>
    <t>Poznámka k položce:
včetně všech potřebných tvarovek (T-kusy, oblouky, kolena, redukce, spojky, vsuvky, šroubení, příruby,přechodů na jiné materiály, atd.),podle DIN 2458, včetně prořezu izolace tl.6-10</t>
  </si>
  <si>
    <t>Pol42</t>
  </si>
  <si>
    <t>Tlakové zkoušky vodovodního potrubí do DN 50</t>
  </si>
  <si>
    <t>Pol43</t>
  </si>
  <si>
    <t>Proplach a desinfekce vodovodních rozvodů před uvedením do provozu</t>
  </si>
  <si>
    <t>Pol44</t>
  </si>
  <si>
    <t>Typ D 25 s tvarově stálou hadicí 30m a třípolohovou proudnicí 0,3 l/s, kulový uzávěr 1" typ B25/30</t>
  </si>
  <si>
    <t>Pol45</t>
  </si>
  <si>
    <t>Kulové kohouty PN 25, Kulový kohout 6/4" výpust</t>
  </si>
  <si>
    <t>Poznámka k položce:
těleso z CuZn-slitiny, koule CuZn tvrdě pochromovaná, kulové sedlo a vřetenové těsnění z PTFE, vhodné pro vodu, vč. těsnících materiálů</t>
  </si>
  <si>
    <t>Pol46</t>
  </si>
  <si>
    <t>Kulové kohouty PN 25, Kulový kohout 5/4" výpust</t>
  </si>
  <si>
    <t>Pol47</t>
  </si>
  <si>
    <t xml:space="preserve">Kulové kohouty PN 25, Kulový kohout 1"  s výpustí</t>
  </si>
  <si>
    <t>Pol48</t>
  </si>
  <si>
    <t>Kulové kohouty PN 25, Kulový kohout 3/4" bez výpustě</t>
  </si>
  <si>
    <t>Pol49</t>
  </si>
  <si>
    <t>Kulový kohout přivařovací Hostalen PN 20 20 výpust</t>
  </si>
  <si>
    <t>Pol50</t>
  </si>
  <si>
    <t>Kulový kohout přivařovací Hostalen PN 20 25 výpust</t>
  </si>
  <si>
    <t>Pol51</t>
  </si>
  <si>
    <t>Kulový kohout přivařovací Hostalen PN 20 32 výpust</t>
  </si>
  <si>
    <t>Pol52</t>
  </si>
  <si>
    <t>Kulový kohout přivařovací Hostalen PN 20 40 výpust</t>
  </si>
  <si>
    <t>Pol53</t>
  </si>
  <si>
    <t>Elektrický ohřívač vody 150 litrů, 230 V-2,2 kW, závěsný, vč. konzol, spojovacího materiálu, upevnění, nosné konstrukce z L profilů</t>
  </si>
  <si>
    <t>Pol54</t>
  </si>
  <si>
    <t>Elektrický ohřívač vody 80 litrů, 230 V-2,2 kW, závěsný, vč. konzol, spojovacího materiálu, upevnění, nosné konstrukce z L profilů</t>
  </si>
  <si>
    <t>Pol55</t>
  </si>
  <si>
    <t>Elektrický ohřívač vody 10 litrů, 230 V-2,0 kW, vč.upevnění</t>
  </si>
  <si>
    <t>Pol56</t>
  </si>
  <si>
    <t>Elektrický ohřívač vody 15 litrů, 230 V-2,0 kW, vč.upevnění</t>
  </si>
  <si>
    <t>Pol57</t>
  </si>
  <si>
    <t>Pojišťovací souprava na přívodu studené vody do ohřívače ( pojistný ventil, zpětná klapka, uzávěr, kontrolní výpust) 3/4", PN16</t>
  </si>
  <si>
    <t>Pol58</t>
  </si>
  <si>
    <t>Pojišťovací souprava na přívodu studené vody do ohřívače 10 a 15 litrů ( pojistný ventil, zpětná klapka, uzávěr, kontrolní výpust) 1/2", PN16</t>
  </si>
  <si>
    <t>Pol59</t>
  </si>
  <si>
    <t>T212-1/2"</t>
  </si>
  <si>
    <t>Pol60</t>
  </si>
  <si>
    <t>Protizámrzový výtok -3/4"</t>
  </si>
  <si>
    <t>Pol61</t>
  </si>
  <si>
    <t>Dvířka 300x300</t>
  </si>
  <si>
    <t>Pol62</t>
  </si>
  <si>
    <t>Dvířka 150x150</t>
  </si>
  <si>
    <t>Pol63</t>
  </si>
  <si>
    <t xml:space="preserve"> D+M Konstrukce ze železných profilů a připevňovacího materiálu jako pomocná zvláštní konstrukce natřená zákl.barvou a dvojnásobným vrchním nátěrem</t>
  </si>
  <si>
    <t>Pol64</t>
  </si>
  <si>
    <t>Napojení na stávající potrubí 20-50</t>
  </si>
  <si>
    <t>Pol65</t>
  </si>
  <si>
    <t>Protipožární prostupy mezi požárními úseky 20</t>
  </si>
  <si>
    <t>Pol66</t>
  </si>
  <si>
    <t>Protipožární prostupy mezi požárními úseky 25</t>
  </si>
  <si>
    <t>Pol67</t>
  </si>
  <si>
    <t>Protipožární prostupy mezi požárními úseky 32</t>
  </si>
  <si>
    <t>Pol68</t>
  </si>
  <si>
    <t>Protipožární prostupy mezi požárními úseky 40</t>
  </si>
  <si>
    <t>Pol69</t>
  </si>
  <si>
    <t>Přesun hmot procentní pro vnitřní vodovod v objektech v do 24 m</t>
  </si>
  <si>
    <t>D2</t>
  </si>
  <si>
    <t>Zemní práce- vodovod</t>
  </si>
  <si>
    <t>Pol70</t>
  </si>
  <si>
    <t>výkop rýhy , výkop pro šachty, vsakovací lože, ukládání výkopku do vzdálenosti 3m od výkopu 13 x 0,6 x 0,6</t>
  </si>
  <si>
    <t>Pol71</t>
  </si>
  <si>
    <t>pískové lože , štěrkopísek nebo prohozená zemina, hutnění po vrstvách 13 x 0,3 x 0,6</t>
  </si>
  <si>
    <t xml:space="preserve">1.4.1c -  ZAŘIZOVACÍ PŘEDMĚTY</t>
  </si>
  <si>
    <t xml:space="preserve">Zařizovací předměty budou bílé barvy, baterie a ventily pochromované. Dodávka a montáž včetně potřebných upevnění,  nástěnek, spojovacích a těsnících materiálů a utěsnění spar mezi zař. předmětem a obkladem bílým tmelem. Připojovací rozteč armatur 150 mm.  Dodavatel si před zahájením prací provede svůj kontrolní výkaz výměr.</t>
  </si>
  <si>
    <t>D1 - ZAŘIZOVACÍ PŘEDMĚTY</t>
  </si>
  <si>
    <t>D2 - TECHNOLOGICKÉ ZAŘIZOVACÍ PŘEDMĚTY</t>
  </si>
  <si>
    <t>ZAŘIZOVACÍ PŘEDMĚTY</t>
  </si>
  <si>
    <t>Pol72</t>
  </si>
  <si>
    <t>Diturvitový klozet závěsný</t>
  </si>
  <si>
    <t>Pol73</t>
  </si>
  <si>
    <t>sanitární blok nádržkou, přívod studené vody 1/2"v= 1150mm, přední ovládací panel, odpad DN100</t>
  </si>
  <si>
    <t>Pol74</t>
  </si>
  <si>
    <t>antibakteriální klozetové sedátko</t>
  </si>
  <si>
    <t>Pol75</t>
  </si>
  <si>
    <t>odpadní připojovací souprava DN100</t>
  </si>
  <si>
    <t>Pol76</t>
  </si>
  <si>
    <t>Keramické umyvadlo např. JIKA, barva bílá, s otvorem pro baterii, včetně utěsnění spáry tmelem bez silikonu, ( odpad DN40 v=530 mm, přívod studené a teplé vody v= 550mm) 550x450 mm</t>
  </si>
  <si>
    <t>Pol77</t>
  </si>
  <si>
    <t>Keramické umyvadlo např. JIKA, barva bílá, s otvorem pro baterii, včetně utěsnění spáry tmelem bez silikonu, ( odpad DN40 v=530 mm, přívod studené a teplé vody v= 550mm) 500x420 mm</t>
  </si>
  <si>
    <t>Pol78</t>
  </si>
  <si>
    <t>umyvadlová zápachová uzávěrka plast DN40 s pochrom. odpad. ventilem</t>
  </si>
  <si>
    <t>Pol79</t>
  </si>
  <si>
    <t>umyvadlová baterie jednootvorová , páková, pochromovaná</t>
  </si>
  <si>
    <t>Pol80</t>
  </si>
  <si>
    <t xml:space="preserve">rohové ventily 1/2",  bez trubičky, s  lisovaným šroubením s krycí růžicí, pochromované</t>
  </si>
  <si>
    <t>Pol81</t>
  </si>
  <si>
    <t xml:space="preserve">Výlevka stojící  keramická se sklopnou kovovou mřížkou včetně mont. přísluš, odpad DN100 v=170 mm osa potrubí, (přívod studené a teplé vody 1/2" v=950mm nad čistou podlahou)</t>
  </si>
  <si>
    <t>Pol82</t>
  </si>
  <si>
    <t>připojovací plastové koleno s hrdlem a těsněním DN 100 bílá barva 45°nebo 90°pro připojení výlevek včetně plastové růžice</t>
  </si>
  <si>
    <t>Pol83</t>
  </si>
  <si>
    <t>baterie dřezová nástěnná 1/2"x150 mm, výtoková hubice 250 mm, dle výběru uživatele,</t>
  </si>
  <si>
    <t>Pol84</t>
  </si>
  <si>
    <t>Rohový ventil splachovací 3/4" (v=1100mm), propojovací potrubí, manžeta</t>
  </si>
  <si>
    <t>Pol85</t>
  </si>
  <si>
    <t xml:space="preserve">Výlevka závěsná  keramická se sklopnou kovovou mřížkou včetně mont. přísluš, odpad DN50 v=450 mm osa potrubí, (přívod studené a teplé vody 1/2" v=950mm nad čistou podlahou)</t>
  </si>
  <si>
    <t>Pol86</t>
  </si>
  <si>
    <t>sifon dřezový plastový DN50, včetně plastové růžice</t>
  </si>
  <si>
    <t>Pol87</t>
  </si>
  <si>
    <t>baterie dřezová nástěnná 1/2"x150 mm, výtoková hubice 210 mm, dle výběru uživatele,</t>
  </si>
  <si>
    <t>Pol88</t>
  </si>
  <si>
    <t xml:space="preserve">Pisoárová mísa ( přelivová hrana 650 mm) odolná pro veřejný provoz, s teplotním splachovačem a sifonem, barva bílá, s připevevňovací soupravou vč. sifonu , teplotního snímače, elektr.mag.ventilu, rohový ventil s filtrem, samonasávací sifon, připojovací hadice , instalační šrouby,( odpad DN50 v=400mm, přívod studené vody 1/2" v= 600 mm), odsávací zápachová uzávěrka pro pisoár z plastu DN 50 Napájecí zdroj 24 V pro napájení  4 ks pisoáru</t>
  </si>
  <si>
    <t>Pol89</t>
  </si>
  <si>
    <t>demontáž a montáž pítka</t>
  </si>
  <si>
    <t>TECHNOLOGICKÉ ZAŘIZOVACÍ PŘEDMĚTY</t>
  </si>
  <si>
    <t>Pol90</t>
  </si>
  <si>
    <t>dvoudřez nerez v dodávce gastro vč.baterie, S+T voda 3/4" v=450mm, odpad DN50 , 2x RV 1/2" sifon DN50, v=400mm</t>
  </si>
  <si>
    <t>Pol91</t>
  </si>
  <si>
    <t>dřez nerez v dodávce gastro vč.baterie, S+T voda 1/2" v=500mm, odpad DN50 , 2x RV 1/2" sifon DN50, v=450mm</t>
  </si>
  <si>
    <t>Pol92</t>
  </si>
  <si>
    <t xml:space="preserve">nerez umyvadlo  v dodávce gastro vč.baterie, S+T voda 1/2" v=500mm, odpad DN50 , 2x RV 1/2" sifon DN50, v=450mm</t>
  </si>
  <si>
    <t>Pol93</t>
  </si>
  <si>
    <t>dřez nerez v dodávce gastro vč.batereie, S+T voda 1/2" v=500mm, odpad DN50 , 2x RV 1/2" sifon DN50, v=450mm</t>
  </si>
  <si>
    <t>Pol94</t>
  </si>
  <si>
    <t xml:space="preserve">konvektomat v dodávce gastro vč.baterie, S voda 3/4" ze zdi v=500mm, odpad DN50  , 2x RV 1/2" sifon DN50, v=100mm</t>
  </si>
  <si>
    <t>Pol95</t>
  </si>
  <si>
    <t xml:space="preserve">nerez dopravník  v dodávce gastro vč.baterie, S+T voda 1/2" v=500mm, odpad DN50 , 2x RV 1/2" sifon DN50, v=400mm</t>
  </si>
  <si>
    <t>1.4.1d - DEMONTÁŽE</t>
  </si>
  <si>
    <t>D1 - Demontáže</t>
  </si>
  <si>
    <t>Demontáže</t>
  </si>
  <si>
    <t>Pol96</t>
  </si>
  <si>
    <t>Demontáž potrubí kanalizace kamenina, litina, plast , PVC 32-125</t>
  </si>
  <si>
    <t>Pol97</t>
  </si>
  <si>
    <t>Demontáže potrubí vodovodního 1/2" - 2", včetně uzávěrů</t>
  </si>
  <si>
    <t>Pol98</t>
  </si>
  <si>
    <t>Demontáže umyvadel vč. výtokových armatur a sifonů</t>
  </si>
  <si>
    <t>Pol99</t>
  </si>
  <si>
    <t xml:space="preserve">Demontáže  klozetů a splach. Nádrží vč. rohových ventilů</t>
  </si>
  <si>
    <t>Pol100</t>
  </si>
  <si>
    <t xml:space="preserve">Demontáže  výlevek vč. výtokových armatur a sifonů</t>
  </si>
  <si>
    <t>Pol101</t>
  </si>
  <si>
    <t xml:space="preserve">Demontáže  pisoárů vč. výtokových armatur a sifonů</t>
  </si>
  <si>
    <t>Pol102</t>
  </si>
  <si>
    <t xml:space="preserve">Demontáž  elektrických ohřívačů  vody</t>
  </si>
  <si>
    <t>Pol103</t>
  </si>
  <si>
    <t xml:space="preserve">Demontáž  a zpětná montáž elektrických ohřívačů  vody</t>
  </si>
  <si>
    <t>Pol104</t>
  </si>
  <si>
    <t>Demontáž potrubí plynovodu včetně armatur</t>
  </si>
  <si>
    <t>Pol105</t>
  </si>
  <si>
    <t>Uzátkování plynového potrubí</t>
  </si>
  <si>
    <t>Pol106</t>
  </si>
  <si>
    <t>Vnitrostaveništní manipulace s vybouranými hmotami</t>
  </si>
  <si>
    <t>Pol108</t>
  </si>
  <si>
    <t>Odvoz vyboutaných hmot na skládku, do 30 km</t>
  </si>
  <si>
    <t>Pol109</t>
  </si>
  <si>
    <t>Poplatek za skládku</t>
  </si>
  <si>
    <t>1.4.2 - Vytápění</t>
  </si>
  <si>
    <t xml:space="preserve">    731 - Ústřední vytápění</t>
  </si>
  <si>
    <t xml:space="preserve">      Rozdělovač a sběrač - Rozdělovač a sběrač</t>
  </si>
  <si>
    <t xml:space="preserve">      Oběhová Čerpadla - Oběhová Čerpadla</t>
  </si>
  <si>
    <t xml:space="preserve">      Armatury - Armatury</t>
  </si>
  <si>
    <t xml:space="preserve">      Otopná tělesa - Otopná tělesa</t>
  </si>
  <si>
    <t xml:space="preserve">      D1 - Očištění a nátěr stávající litinových otopných těles</t>
  </si>
  <si>
    <t xml:space="preserve">      Příslušenství otopný - Příslušenství otopných těles</t>
  </si>
  <si>
    <t xml:space="preserve">      Potrubí - Potrubí</t>
  </si>
  <si>
    <t xml:space="preserve">      Izolace potrubí - Izolace potrubí</t>
  </si>
  <si>
    <t xml:space="preserve">      Demontáže - Demontáže</t>
  </si>
  <si>
    <t xml:space="preserve">      Společné položky - Společné položky</t>
  </si>
  <si>
    <t>731</t>
  </si>
  <si>
    <t>Ústřední vytápění</t>
  </si>
  <si>
    <t>Rozdělovač a sběrač</t>
  </si>
  <si>
    <t>1.01</t>
  </si>
  <si>
    <t>Rozdělovač pro vytápění DN 250, kompletní se všemi hrdly a nátrubky, délka 2500mm, vč. montáže, izolace a uchycení. Hrdla vstup primár DN 125, výstupy sekundár DN 80, DN65, DN50, DN 25, rozteč hrdel 500mm.</t>
  </si>
  <si>
    <t>1.02</t>
  </si>
  <si>
    <t>Sběrač pro vytápění DN 250, kompletní se všemi hrdly a nátrubky, délka 2500mm, vč. montáže, izolace a uchycení. Hrdla vstup primár DN 125, výstupy sekundár DN 80, DN65, DN50, DN 25, rozteč hrdel 500mm.</t>
  </si>
  <si>
    <t>1.03</t>
  </si>
  <si>
    <t>Rozdělovač pro vytápění DN 200, kompletní se všemi hrdly a nátrubky, délka 2500mm, vč. montáže, izolace a uchycení. Hrdla vstup primár DN 65, výstupy sekundár DN 25, DN 50, 2xDN25, DN32, rozteč hrdel 400mm.</t>
  </si>
  <si>
    <t>1.04</t>
  </si>
  <si>
    <t>Sběrač pro vytápění DN 200, kompletní se všemi hrdly a nátrubky, délka 2500mm, vč. montáže, izolace a uchycení. Hrdla vstup primár DN 65, výstupy sekundár DN 25, DN 50, 2xDN25, DN32, rozteč hrdel 400mm. Přesun hmot</t>
  </si>
  <si>
    <t>998732202</t>
  </si>
  <si>
    <t>Přesun hmot procentní pro strojovny v objektech v do 12 m</t>
  </si>
  <si>
    <t>Oběhová Čerpadla</t>
  </si>
  <si>
    <t>2.01</t>
  </si>
  <si>
    <t xml:space="preserve">Oběhové čerpadlo UT1, průtok  dle současného stavu, maximální výtlak 12m, maximální průtok 14,5m3/h , těleso čerpadla Litina EN-GJL-250, oběžné kolo: PES 30%GF, přírubové provedení DN32, stavební délka 220mm, vč.oživení a montáže, připojovací materiál</t>
  </si>
  <si>
    <t>2.02</t>
  </si>
  <si>
    <t xml:space="preserve">Oběhové čerpadlo UT5, průtok  dle současného stavu, maximální výtlak 12m, maximální průtok 14,5m3/h , těleso čerpadla Litina EN-GJL-250, oběžné kolo: PES 30%GF, přírubové provedení DN32, stavební délka 220mm, vč.oživení a montáže, připojovací materiál</t>
  </si>
  <si>
    <t>2.03</t>
  </si>
  <si>
    <t xml:space="preserve">Oběhové čerpadlo UT3, průtok  dle současného stavu, maximální výtlak 12m, maximální průtok 14,5m3/h , těleso čerpadla Litina EN-GJL-250, oběžné kolo: PES 30%GF, přírubové provedení DN32, stavební délka 220mm, vč.oživení a montáže, připojovací materiál</t>
  </si>
  <si>
    <t>2.04</t>
  </si>
  <si>
    <t xml:space="preserve">Oběhové čerpadlo UT4, průtok  dle současného stavu, maximální výtlak 12m, maximální průtok 14,5m3/h , těleso čerpadla Litina EN-GJL-250, oběžné kolo: PES 30%GF, přírubové provedení DN32, stavební délka 220mm, vč.oživení a montáže, připojovací materiál</t>
  </si>
  <si>
    <t>2.05</t>
  </si>
  <si>
    <t xml:space="preserve">Oběhové čerpadlo UT5, průtok  dle současného stavu, maximální výtlak 6,0m, maximální průtok 36,0m3/h , těleso čerpadla Litina EN-GJL-250, oběžné kolo: PES 30%GF, přírubové provedení DN65, stavební délka 340mm, vč.oživení a montáže, připojovací materiál</t>
  </si>
  <si>
    <t>2.06</t>
  </si>
  <si>
    <t xml:space="preserve">Oběhové čerpadlo UT6, průtok  dle současného stavu, maximální výtlak 8,2m, maximální průtok 19,0m3/h , těleso čerpadla Litina EN-GJL-250, oběžné kolo: PES 30%GF, přírubové provedení DN40, stavební délka 220mm, vč.oživení a montáže, připojovací materiál</t>
  </si>
  <si>
    <t>Armatury</t>
  </si>
  <si>
    <t>3.01</t>
  </si>
  <si>
    <t>Ruční závitový vyvažovací ventil DN 25 s vnitřním závitem, s měřícími koncovkami, vč. montáže</t>
  </si>
  <si>
    <t>3.02</t>
  </si>
  <si>
    <t>Ruční závitový vyvažovací ventil DN 50 s vnitřním závitem, s měřícími koncovkami, vč. montáže</t>
  </si>
  <si>
    <t>3.03</t>
  </si>
  <si>
    <t>Ruční přírubový vyvažovací ventil DN 80, PN 16 s měřícími koncovkami, vč. protipřírub, těsnění a montáže</t>
  </si>
  <si>
    <t>3.06</t>
  </si>
  <si>
    <t>Závitový kulový kohout PN 6, DN 15, včetně montáže</t>
  </si>
  <si>
    <t>3.07</t>
  </si>
  <si>
    <t>Závitový kulový kohout PN 6, DN 20, včetně montáže</t>
  </si>
  <si>
    <t>3.08</t>
  </si>
  <si>
    <t>Závitový kulový kohout PN 6, DN 25, včetně montáže</t>
  </si>
  <si>
    <t>3.11</t>
  </si>
  <si>
    <t>Závitový kulový kohout PN 6, DN 50, včetně montáže</t>
  </si>
  <si>
    <t>3.12</t>
  </si>
  <si>
    <t>Klapka uzavírací mezipřírubová , vč. přírubového spoje, protipřírub a těsnění,DN 65, PN 6, včetně montáže, nerezový disk</t>
  </si>
  <si>
    <t>3.13</t>
  </si>
  <si>
    <t>Klapka uzavírací mezipřírubová , vč. přírubového spoje, protipřírub a těsnění,DN 80, PN 6, včetně montáže, nerezový disk</t>
  </si>
  <si>
    <t>3.14</t>
  </si>
  <si>
    <t>Klapka uzavírací mezipřírubová , vč. přírubového spoje, protipřírub a těsnění, DN 125, PN 6, včetně montáže, nerezový disk</t>
  </si>
  <si>
    <t>3.15</t>
  </si>
  <si>
    <t>Filtr závitový DN 25, PN 6, vč. montáže</t>
  </si>
  <si>
    <t>3.18</t>
  </si>
  <si>
    <t>Filtr závitový DN 50, PN 6, vč. montáže</t>
  </si>
  <si>
    <t>3.19</t>
  </si>
  <si>
    <t>Filtr přírubový s nerezovým sítem DN 80, PN 6, vč. protipřírub, těsnění, příslušenství a montáže</t>
  </si>
  <si>
    <t>3.20</t>
  </si>
  <si>
    <t>Zpětný ventil, DN 25, PN 16, vč. montáže</t>
  </si>
  <si>
    <t>3.22</t>
  </si>
  <si>
    <t>Zpětný ventil, DN 50, PN 16, vč. montáže</t>
  </si>
  <si>
    <t>3.23</t>
  </si>
  <si>
    <t>Zpětná klapka mezipřírubová , DN 65, PN 16, vč. protipřírub, těsnění, příslušenství a montáže</t>
  </si>
  <si>
    <t>3.24</t>
  </si>
  <si>
    <t>Kulový vypouštěcí kohout, PN 6, DN 20 s hadicovou vývodkou a zátkou, vč. montáže</t>
  </si>
  <si>
    <t>3.25</t>
  </si>
  <si>
    <t>Kulový vypouštěcí kohout, PN 6, DN 15 s hadicovou vývodkou a zátkou, vč. montáže</t>
  </si>
  <si>
    <t>3.26</t>
  </si>
  <si>
    <t>Odvzdušňovací ventil, PN 6, DN 15, vč. montáže</t>
  </si>
  <si>
    <t>3.27</t>
  </si>
  <si>
    <t>Odvzdušňovací nádoba PN 6, DN 20, vč. montáže</t>
  </si>
  <si>
    <t>3.28</t>
  </si>
  <si>
    <t>Teploměr 0 - 120°C, vč. návarku, jímky a montáže</t>
  </si>
  <si>
    <t>3.29</t>
  </si>
  <si>
    <t>Tlakoměr 0 - 600 kPa, vč. návarku, smyčky, kohoutu a montáže</t>
  </si>
  <si>
    <t>998734203</t>
  </si>
  <si>
    <t>Přesun hmot procentní pro armatury v objektech v do 24 m</t>
  </si>
  <si>
    <t>Otopná tělesa</t>
  </si>
  <si>
    <t>4.01</t>
  </si>
  <si>
    <t>Ocelové deskové těleso typu ventil kompakt připojení pravé spodní,vč.kotvení na stěnu,odvzdušňovací zátky,bočních krytů,horní mřížky a mtže - výška tělesa 600mm, dl. 800mm, hl. 66mm (2desky, 1vlnovec) výkon tělesa při teplotním spádu 75/65°C ti 20°C 1030W</t>
  </si>
  <si>
    <t>barva bílá RAL 9016</t>
  </si>
  <si>
    <t>3,0</t>
  </si>
  <si>
    <t>4.02</t>
  </si>
  <si>
    <t>Ocelové deskové těleso typu ventil kompakt připojení pravé spodní,vč.kotvení na stěnu,odvzdušňovací zátky,bočních krytů,horní mřížky a mtže - výš. tělesa 600mm, dl. 900mm, hl. 66mm (2desky, 1vlnovec) výkon tělesa při teplotním spádu 75/65°C ti 20°C 1159W</t>
  </si>
  <si>
    <t>4.03</t>
  </si>
  <si>
    <t>Ocelové deskové těleso typu ventil kompakt připojení pravé spodní,vč.kotvení na stěnu,odvzdušňovací zátky,bočních krytů,horní mřížky a mtže- výška tělesa 600mm, dl. 1400mm, hl. 66mm (2desky, 1vlnovec) výkon tělesa při teplotním spádu 75/65°C ti 20°C 1803W</t>
  </si>
  <si>
    <t>1,0</t>
  </si>
  <si>
    <t>4.05</t>
  </si>
  <si>
    <t>Ocelové deskové těleso typu ventil kompakt připojení pravé spodní,vč.kotvení na stěnu,odvzdušňovací zátky,bočních krytů,horní mřížky a mtže - výš. tělesa 600mm, dl. 500mm, hl. 100mm (2desky, 2vlnovce) výkon tělesa při teplotním spádu 75/65°C ti 20°C 1030W</t>
  </si>
  <si>
    <t>4.06</t>
  </si>
  <si>
    <t>Ocelové deskové těleso typu ventil kompakt připojení pravé spodní,vč.kotvení na stěnu,odvzdušňovací zátky,bočních krytů,horní mřížky a mtže - výš. tělesa 600mm, dl. 400mm, hl. 66mm (2desky, 1vlnovec) výkon tělesa při teplotním spádu 75/65°C ti 20°C 515W</t>
  </si>
  <si>
    <t>4.07</t>
  </si>
  <si>
    <t>Ocelové deskové těleso typu ventil kompakt připojení pravé spodní,vč.kotvení na stěnu,odvzdušňovací zátky,bočních krytů,horní mřížky a mtže - výš. tělesa 600mm, dl. 500mm, hl. 66mm (2desky, 1vlnovec) výkon tělesa při teplotním spádu 75/65°C ti 20°C 644W</t>
  </si>
  <si>
    <t>4.08</t>
  </si>
  <si>
    <t>Ocelové deskové těleso typu ventil kompakt připojení pravé spodní,vč.kotvení na stěnu,odvzdušňovací zátky,bočních krytů,horní mřížky a mtže - výš. tělesa 600mm, dl. 600mm, hl. 66mm (2desky, 1vlnovec) výkon tělesa při teplotním spádu 75/65°C ti 20°C 773W</t>
  </si>
  <si>
    <t>2,0</t>
  </si>
  <si>
    <t>4.09</t>
  </si>
  <si>
    <t>Ocelové deskové těleso typu ventil kompakt připojení pravé spodní,vč.kotvení na stěnu,odvzdušňovací zátky,bočních krytů,horní mřížky a mtže - výš. tělesa 600mm, dl. 1200mm, hl. 66mm (2desky, 1vlnovec) výkon tělesa při teplotním spádu 75/65°C ti 20°C 1546W</t>
  </si>
  <si>
    <t>4.10</t>
  </si>
  <si>
    <t>Ocelové deskové těleso typu ventil kompakt připojení levé spodní,vč.kotvení na stěnu,odvzdušňovací zátky,bočních krytů,horní mřížky a mtže - výš. tělesa 600mm,dl. 1100mm, hl. 100mm (2desky, 2 vlnovce) výkon tělesa při teplotním spádu 75/65°C ti 20°C 1847W</t>
  </si>
  <si>
    <t>998735203</t>
  </si>
  <si>
    <t>Přesun hmot procentní pro otopná tělesa v objektech v do 24 m</t>
  </si>
  <si>
    <t>Očištění a nátěr stávající litinových otopných těles</t>
  </si>
  <si>
    <t>4.11</t>
  </si>
  <si>
    <t xml:space="preserve">Očištění od poškozených starých nátěrů a odstranění případné koroze  drátěným kartáčem</t>
  </si>
  <si>
    <t>4.12</t>
  </si>
  <si>
    <t>Nanesení antikorozní základní barvy</t>
  </si>
  <si>
    <t>4.13</t>
  </si>
  <si>
    <t>Nanesení finálního vrchního nátěru, vodou ředitelná barva na radiátory Přesun hmot</t>
  </si>
  <si>
    <t>Příslušenství otopný</t>
  </si>
  <si>
    <t>Příslušenství otopných těles</t>
  </si>
  <si>
    <t>Pol107</t>
  </si>
  <si>
    <t>Radiátorové šroubení tvaru H rohové, pro tělesa se spodním přívodem se vzdáleností přívodu a vývodu 50 mmsS možností uzavření okruhu a vypouštění top. tělesa při jeho demontáži, přísl. se dodává kohout pro vypouštění a napouštění radiát. DN 15 vč. mtže</t>
  </si>
  <si>
    <t>5.01</t>
  </si>
  <si>
    <t>Ventilová vložka pro radiátory typu ventil kompakt,</t>
  </si>
  <si>
    <t>5.02</t>
  </si>
  <si>
    <t>Termostatická hlavice, do veřejných prosotr, pro ventilová tělesa RA</t>
  </si>
  <si>
    <t>5.03</t>
  </si>
  <si>
    <t>Termostatické hlavice určené do veřejných prostor, ke stávajícím litinovým tělesům Přesun hmot</t>
  </si>
  <si>
    <t>Potrubí</t>
  </si>
  <si>
    <t>6.01</t>
  </si>
  <si>
    <t xml:space="preserve">Potrubí z trubek závitových ocelových bezešvých, nízkotlakých   DN 15</t>
  </si>
  <si>
    <t>6.02</t>
  </si>
  <si>
    <t xml:space="preserve">Potrubí z trubek závitových ocelových bezešvých, nízkotlakých   DN 20</t>
  </si>
  <si>
    <t>6.03</t>
  </si>
  <si>
    <t xml:space="preserve">Potrubí z trubek závitových ocelových bezešvých, nízkotlakých   DN 25</t>
  </si>
  <si>
    <t>6.04</t>
  </si>
  <si>
    <t xml:space="preserve">Potrubí z trubek závitových ocelových bezešvých, nízkotlakých   DN 32</t>
  </si>
  <si>
    <t>6.05</t>
  </si>
  <si>
    <t xml:space="preserve">Potrubí z trubek závitových ocelových bezešvých, nízkotlakých   DN 40</t>
  </si>
  <si>
    <t>6.06</t>
  </si>
  <si>
    <t xml:space="preserve">Potrubí z trubek závitových ocelových bezešvých, nízkotlakých  DN 50</t>
  </si>
  <si>
    <t>6.07</t>
  </si>
  <si>
    <t xml:space="preserve">Potrubí z trubek hladkých ocelových bezešvých,  nízkotlakých DN 65</t>
  </si>
  <si>
    <t>6.08</t>
  </si>
  <si>
    <t xml:space="preserve">Potrubí z trubek hladkých ocelových bezešvých,  nízkotlakých DN 80</t>
  </si>
  <si>
    <t>6.09</t>
  </si>
  <si>
    <t xml:space="preserve">Potrubí z trubek hladkých ocelových bezešvých,  nízkotlakých DN 125</t>
  </si>
  <si>
    <t>6.10</t>
  </si>
  <si>
    <t>Nátěry potrubí - základní nátěr potrubí do DN 50 mm včetně</t>
  </si>
  <si>
    <t>6.11</t>
  </si>
  <si>
    <t>Nátěry potrubí - základní nátěr potrubí do DN 100 mm včetně</t>
  </si>
  <si>
    <t>6.12</t>
  </si>
  <si>
    <t xml:space="preserve">Očištění od poškozených starých nátěrů stávajícího potrubí pro rozvody těles a odstranění případné koroze  drátěným kartáčem</t>
  </si>
  <si>
    <t>6.13</t>
  </si>
  <si>
    <t>Nanesení antikorozní základní barvy stávajícího potrubí pro rozvody těles</t>
  </si>
  <si>
    <t>6.14</t>
  </si>
  <si>
    <t>Nanesení finálního vrchního nátěru, vodou ředitelná barva na potrubí</t>
  </si>
  <si>
    <t>6.15</t>
  </si>
  <si>
    <t>Přesunutí trasy potrubí soupaček na schodišti do připravených drážek ve stěně, opětovné napojení otopných těles v prostoru schodiště</t>
  </si>
  <si>
    <t>6.16</t>
  </si>
  <si>
    <t>Přesunutí trasy potrubí soupačky č18 v prostoru ředitelny do připravené drážky ve stěně, opětovné napojení otopných těles v prostoru stávající ředielny</t>
  </si>
  <si>
    <t>998733203</t>
  </si>
  <si>
    <t>Přesun hmot procentní pro rozvody potrubí v objektech v do 24 m</t>
  </si>
  <si>
    <t>Izolace potrubí</t>
  </si>
  <si>
    <t>7.01</t>
  </si>
  <si>
    <t>Izolace u = 0,038 W/(mK)pro ocelové potrubí DN15; tl.25 mm</t>
  </si>
  <si>
    <t xml:space="preserve">Věškeré potrubí bude izolované a bude pod izolací opatřeno nátěrem základním. Izolace potrubí budou provedeny z minerální vlny s hliníkovým polepem </t>
  </si>
  <si>
    <t>příslušných tloušťek podle jednotlivých dimenzí podle výpočtů</t>
  </si>
  <si>
    <t>335,0</t>
  </si>
  <si>
    <t>7.02</t>
  </si>
  <si>
    <t>Izolace u = 0,038 W/(mK)pro ocelové potrubí DN20; tl.25 mm</t>
  </si>
  <si>
    <t>130,0</t>
  </si>
  <si>
    <t>7.03</t>
  </si>
  <si>
    <t>Izolace u = 0,038 W/(mK)pro ocelové potrubí DN25; tl.25 mm</t>
  </si>
  <si>
    <t>82,0</t>
  </si>
  <si>
    <t>7.04</t>
  </si>
  <si>
    <t>Izolace u = 0,038 W/(mK)pro ocelové potrubí DN32; tl.25 mm</t>
  </si>
  <si>
    <t>4,0</t>
  </si>
  <si>
    <t>7.05</t>
  </si>
  <si>
    <t>Izolace u = 0,038 W/(mK)pro ocelové potrubí DN40; tl.30 mm</t>
  </si>
  <si>
    <t>85,0</t>
  </si>
  <si>
    <t>7.06</t>
  </si>
  <si>
    <t>Izolace u = 0,038 W/(mK)pro ocelové potrubí DN50; tl.30 mm</t>
  </si>
  <si>
    <t>110,0</t>
  </si>
  <si>
    <t>7.07</t>
  </si>
  <si>
    <t>Izolace u = 0,038 W/(mK)pro ocelové potrubí DN65; tl.40 mm</t>
  </si>
  <si>
    <t>160,0</t>
  </si>
  <si>
    <t>7.08</t>
  </si>
  <si>
    <t>Izolace u = 0,038 W/(mK)pro ocelové potrubí DN80; tl.40 mm</t>
  </si>
  <si>
    <t>50,0</t>
  </si>
  <si>
    <t>7.09</t>
  </si>
  <si>
    <t>Izolace u = 0,038 W/(mK)pro ocelové potrubí DN125; tl.40 mm Přesun hmot</t>
  </si>
  <si>
    <t>12,0</t>
  </si>
  <si>
    <t>8.01</t>
  </si>
  <si>
    <t>Demontáž stávajícího potrubí do DN 65 včetně, včetně odvozu a likvidace</t>
  </si>
  <si>
    <t>8.02</t>
  </si>
  <si>
    <t>Demontáž stávajícího rozdělovač/sběrače včetně armatur na větvích</t>
  </si>
  <si>
    <t>8.03</t>
  </si>
  <si>
    <t>Demontáž stávajících radiátorů a rozvodů na rekonstruovaných WC</t>
  </si>
  <si>
    <t>8.04</t>
  </si>
  <si>
    <t>Vnitrostaveništní přemístění demontovaného materiálu</t>
  </si>
  <si>
    <t>8.05</t>
  </si>
  <si>
    <t>Odvoz suti a vybouraných hmot na skládku včetně poplatku za skládku</t>
  </si>
  <si>
    <t>Společné položky</t>
  </si>
  <si>
    <t>9.01</t>
  </si>
  <si>
    <t>Montáž vytápění</t>
  </si>
  <si>
    <t>9.02</t>
  </si>
  <si>
    <t>Doprava materiálu</t>
  </si>
  <si>
    <t>9.03</t>
  </si>
  <si>
    <t>Pomocné ocelové konstrukce</t>
  </si>
  <si>
    <t>9.04</t>
  </si>
  <si>
    <t>Provedení komplexních zkoušek (včetně tlakové a topné zkoušky)</t>
  </si>
  <si>
    <t>9.05</t>
  </si>
  <si>
    <t>Jemné zaregulování systému</t>
  </si>
  <si>
    <t>9.06</t>
  </si>
  <si>
    <t>Vyvážení dle vyhl. 193/2007 sb.včetně protokolu</t>
  </si>
  <si>
    <t>9.07</t>
  </si>
  <si>
    <t>Dvojnásobný proplach systému a náplň upravenou vodou</t>
  </si>
  <si>
    <t>9.08</t>
  </si>
  <si>
    <t>Štítky a popisy potrubí a zařízení</t>
  </si>
  <si>
    <t>9.09</t>
  </si>
  <si>
    <t>Zaškolení obsluhy</t>
  </si>
  <si>
    <t>9.10</t>
  </si>
  <si>
    <t>Kotevní materiál</t>
  </si>
  <si>
    <t>9.11</t>
  </si>
  <si>
    <t>Montážní materiál</t>
  </si>
  <si>
    <t>1.4.3 - VZT</t>
  </si>
  <si>
    <t xml:space="preserve">    751 - Vzduchotechnika</t>
  </si>
  <si>
    <t xml:space="preserve">      Zařízení č. 1 - Větr - Zařízení č. 1 - Větrání 2.NP</t>
  </si>
  <si>
    <t xml:space="preserve">      Zařízení č. 2 - Větr - Zařízení č. 2 - Větrání hygienického zázemí - 1.NP</t>
  </si>
  <si>
    <t xml:space="preserve">      Zařízení č. 3 - Větr - Zařízení č. 3 - Větrání hygienického zázemí - 2.NP</t>
  </si>
  <si>
    <t xml:space="preserve">      Zařízení č. 4 - Větr - Zařízení č. 4 - Větrání hygienického zázemí - 3.NP</t>
  </si>
  <si>
    <t xml:space="preserve">      Zařízení č. 5 - Větr - Zařízení č. 5 - Větrání hygienického zázemí - 1.NP ( tělocvična)</t>
  </si>
  <si>
    <t xml:space="preserve">      Zařízení č. 6 - Větr - Zařízení č. 6 - Větrání hygienického zázemí - školník</t>
  </si>
  <si>
    <t xml:space="preserve">      Zařízení č. 7 - Větr - Zařízení č. 7 - Větrání hygienického zázemí - 2.NP (přípravna)</t>
  </si>
  <si>
    <t xml:space="preserve">      Zařízení č. 8 - Větr - Zařízení č. 8 - Větrání odpadu - 2.NP</t>
  </si>
  <si>
    <t xml:space="preserve">      Zařízení č. 9 - Větr - Zařízení č. 9 - Větrání hygienického zázemí - 3.NP (učitelé)</t>
  </si>
  <si>
    <t xml:space="preserve">      Zařízení č. 10 - Vět - Zařízení č. 10 - Větrání 1.PP</t>
  </si>
  <si>
    <t xml:space="preserve">      Zařízení č. 11 - Vět - Zařízení č. 11 - Větrání hygienického zázemí - 1.PP</t>
  </si>
  <si>
    <t xml:space="preserve">    D - Ostatní práce</t>
  </si>
  <si>
    <t xml:space="preserve">    DM - Demontáže</t>
  </si>
  <si>
    <t>751</t>
  </si>
  <si>
    <t>Vzduchotechnika</t>
  </si>
  <si>
    <t>Zařízení č. 1</t>
  </si>
  <si>
    <t>Větr - Zařízení č. 1 - Větrání 2.NP</t>
  </si>
  <si>
    <t>1.01a</t>
  </si>
  <si>
    <t>Kompaktní rekuperační jednotka pro přívod a odvod vzduchu s MaR</t>
  </si>
  <si>
    <t xml:space="preserve">podstropní provedení </t>
  </si>
  <si>
    <t>Qv přívod = 1100 m3/h, Qv odvod = 1100 m3/h</t>
  </si>
  <si>
    <t>bez elektrického ohřívače</t>
  </si>
  <si>
    <t>složení :</t>
  </si>
  <si>
    <t>kapsové filtry F7/M5, protiproudý deskový rekuperátor</t>
  </si>
  <si>
    <t>radiální ventilátory s nízkoenergetickými EC motory</t>
  </si>
  <si>
    <t>dvojitý plášť je vyroben z AluZinc 185 plechu s třídou korozní odolnosti C4</t>
  </si>
  <si>
    <t xml:space="preserve">s vnitřní tepelnou a protihlukovou izolací  s tloušťkou izolace 40 mm</t>
  </si>
  <si>
    <t>skříň pro řídicí systém je umístěna na boku jednotky</t>
  </si>
  <si>
    <t>výška jednotky 400 mm</t>
  </si>
  <si>
    <t>1.01a.1</t>
  </si>
  <si>
    <t>připojovací pružné manžety 500x250</t>
  </si>
  <si>
    <t>1.01a.2</t>
  </si>
  <si>
    <t>regulační klapka ovládaná servopohonem 500x250 (servopohon dod. MaR)</t>
  </si>
  <si>
    <t>1.01a.3</t>
  </si>
  <si>
    <t>vysouvací sada (kolejnice pro posun servisních dvířek)</t>
  </si>
  <si>
    <t>"jednotka je kompletně vybavena systémeme MaR,
včetně všech čidel a externího SCP ovladače s 10-ti m kabelem"</t>
  </si>
  <si>
    <t>"jednotka bude vybavena komunikačním rozhraním Modbus RTU (RS485) 
pro komunikaci s nadřazeným systémem MaR"</t>
  </si>
  <si>
    <t>1.01b</t>
  </si>
  <si>
    <t>podstropní provedení</t>
  </si>
  <si>
    <t>Qv přívod = 2600 m3/h, Qv odvod = 2600 m3/h</t>
  </si>
  <si>
    <t>kapsové filtry F7/M5, elektrický ohřívač, protiproudý deskový rekuperátor</t>
  </si>
  <si>
    <t>výška jednotky 500 mm</t>
  </si>
  <si>
    <t>1.01b.1</t>
  </si>
  <si>
    <t>připojovací pružné manžety 600x300</t>
  </si>
  <si>
    <t>1.01b.2</t>
  </si>
  <si>
    <t>regulační klapka ovládaná servopohonem 600x300 (servopohon dod. MaR)</t>
  </si>
  <si>
    <t>1.01b.3</t>
  </si>
  <si>
    <t>1.05.213a</t>
  </si>
  <si>
    <t>Regulační klapka těsná ovládaná servopohonem (servopohon dodávka MaR) 560x250</t>
  </si>
  <si>
    <t>1.05.213b</t>
  </si>
  <si>
    <t>Regulační klapka těsná ovládaná servopohonem (servopohon dodávka MaR) 400x315</t>
  </si>
  <si>
    <t>1.05.214a</t>
  </si>
  <si>
    <t>Regulační klapka těsná ovládaná servopohonem (servopohon dodávka MaR) 160x125</t>
  </si>
  <si>
    <t>1.05.214b</t>
  </si>
  <si>
    <t>Regulační klapka těsná ovládaná servopohonem (servopohon dodávka MaR) 400x200</t>
  </si>
  <si>
    <t>1.05.215b</t>
  </si>
  <si>
    <t>Regulační klapka těsná ovládaná servopohonem (servopohon dodávka MaR) 315x200</t>
  </si>
  <si>
    <t>1.05.216a</t>
  </si>
  <si>
    <t>1.06a</t>
  </si>
  <si>
    <t>Regulační klapka ruční 250x250</t>
  </si>
  <si>
    <t>1.06b</t>
  </si>
  <si>
    <t>Regulační klapka ruční 315x315</t>
  </si>
  <si>
    <t>1.07.1</t>
  </si>
  <si>
    <t>Tkaninové potrubí/vyústka tvar kruhový, rozměr 250 mm, délka 2000 mm, 900 m3/h</t>
  </si>
  <si>
    <t xml:space="preserve">zip 400, zaslepení 1 ks, použitelný přetlak 100 Pa </t>
  </si>
  <si>
    <t>vyztužující obruče hliníkové uvnitř, tkanina PMS - 100 % polyester</t>
  </si>
  <si>
    <t>hmotnost 200 g/m2, tloušťka 0,30 mm, prodyšnost 55 m3/h/m2 při 120 Pa</t>
  </si>
  <si>
    <t>požární odolnost - třída B-s1, pratelná v pračce, barva světle šedá</t>
  </si>
  <si>
    <t>1.07.2</t>
  </si>
  <si>
    <t xml:space="preserve">Přívodní vyústka do čtyřhranného potrubí, dvouřadá s regulací R1, 625x525,  odstín dle požadavku</t>
  </si>
  <si>
    <t>1.07.3</t>
  </si>
  <si>
    <t xml:space="preserve">Přívodní vyústka do čtyřhranného potrubí, dvouřadá s regulací R1, 525x225,  odstín dle požadavku</t>
  </si>
  <si>
    <t>1.07.4</t>
  </si>
  <si>
    <t>Přívodní vyústka do čtyřhranného potrubí, dvouřadá s regulací R1, 425x125</t>
  </si>
  <si>
    <t>1.07.5</t>
  </si>
  <si>
    <t>Odvodní vyústka do čtyřhranného potrubí, jednořadá s regulací R1 425x225</t>
  </si>
  <si>
    <t>1.07.6</t>
  </si>
  <si>
    <t>Přívodní talířový ventil kovový průměr 200 mm</t>
  </si>
  <si>
    <t>1.07.7</t>
  </si>
  <si>
    <t>Odvodní talířový ventil kovový průměr 200 mm</t>
  </si>
  <si>
    <t>1.08.1</t>
  </si>
  <si>
    <t>Digestoř nerez s tukovými filtry a osvětlením 1800x1000x600 (1800 m3/h), napojení 2x 250x250 mm</t>
  </si>
  <si>
    <t>1.08.2</t>
  </si>
  <si>
    <t xml:space="preserve">Digestoř nerez s tukovými filtry a osvětlením 1200x1400x600 (1700 m3/h), napojení  315x315 mm</t>
  </si>
  <si>
    <t>1.08.3</t>
  </si>
  <si>
    <t>Protidešťová žaluzie 500x500</t>
  </si>
  <si>
    <t>1.08.4</t>
  </si>
  <si>
    <t>Výfuková hlavice průměr 500 mm</t>
  </si>
  <si>
    <t>1.09</t>
  </si>
  <si>
    <t>Elektrický ohřívač pro kruhové potrubí průměr potrubí 315 mm, příkon 3 kW řídící napětí 0 až 10 V DC, odebíraný proud při řídícím napětí 10 V do 10 mA rozsah řídícího napětí pro 0–100 % výkonu ohřívače je cca 1,9 až 9,6 V perioda spínání ohřívače cca 20 s</t>
  </si>
  <si>
    <t>"při vypnutí ventilátorů smějí klapky v systému zavřít až po dochlazení tyčí
 v opačném případě hrozí poškození ohřívače a ostatního zařízení"</t>
  </si>
  <si>
    <t>"elektrický ohřívač musí mít pro zachování správné funkce minimální rychlost 
přes topné spirály 1,5 m/s
při nedodržení této rychlosti se topné spir</t>
  </si>
  <si>
    <t>1.10.1</t>
  </si>
  <si>
    <t>Tlumič hluku 400x500</t>
  </si>
  <si>
    <t>1.10.1a</t>
  </si>
  <si>
    <t>vložka tlumiče 100x500, l=1000 mm</t>
  </si>
  <si>
    <t>1.10.2</t>
  </si>
  <si>
    <t>1.10.2a</t>
  </si>
  <si>
    <t>vložka tlumiče 100x500, l=500 mm</t>
  </si>
  <si>
    <t>1.10.3</t>
  </si>
  <si>
    <t>1.10.3a</t>
  </si>
  <si>
    <t>vložka tlumiče 100x500, l=400 mm</t>
  </si>
  <si>
    <t>1.10.4</t>
  </si>
  <si>
    <t>Tlumič hluku 630x315</t>
  </si>
  <si>
    <t>1.10.4a</t>
  </si>
  <si>
    <t>vložka tlumiče 100x315, l=1000 mm</t>
  </si>
  <si>
    <t>1.10.5</t>
  </si>
  <si>
    <t>1.10.5a</t>
  </si>
  <si>
    <t>vložka tlumiče 100x315, l=500 mm</t>
  </si>
  <si>
    <t>1.10.6</t>
  </si>
  <si>
    <t>Tlumič hluku 400x250</t>
  </si>
  <si>
    <t>1.10.6a</t>
  </si>
  <si>
    <t>vložka tlumiče 100x250, l=1000 mm</t>
  </si>
  <si>
    <t>1.10.7</t>
  </si>
  <si>
    <t>1.10.7a</t>
  </si>
  <si>
    <t>vložka tlumiče 100x250, l=500 mm</t>
  </si>
  <si>
    <t>1.15</t>
  </si>
  <si>
    <t>Ohebná hadice s hlukovým útlumem pro připojení ventilů (SONOFLEX) pr. 200</t>
  </si>
  <si>
    <t>1.16a</t>
  </si>
  <si>
    <t>Spirálově vinuté kruhové potrubí z ocel. pozink. plechu vč. spojovacího a mont. materiálu pr. 160</t>
  </si>
  <si>
    <t>1.16b</t>
  </si>
  <si>
    <t>Spirálově vinuté kruhové potrubí z ocel. pozink. plechu vč. spojovacího a mont. materiálu pr. 200</t>
  </si>
  <si>
    <t>1.16c</t>
  </si>
  <si>
    <t>Spirálově vinuté kruhové potrubí z ocel. pozink. plechu vč. spojovacího a mont. materiálu pr. 250</t>
  </si>
  <si>
    <t>1.16d</t>
  </si>
  <si>
    <t>Spirálově vinuté kruhové potrubí z ocel. pozink. plechu vč. spojovacího a mont. materiálu pr. 315</t>
  </si>
  <si>
    <t>1.16e</t>
  </si>
  <si>
    <t>Spirálově vinuté kruhové potrubí z ocel. pozink. plechu vč. spojovacího a mont. materiálu pr. 500</t>
  </si>
  <si>
    <t>1.17</t>
  </si>
  <si>
    <t xml:space="preserve">Čtyřhranné potrubí z ocel. pozink. plechu spojovaného přírubami  (standardní provedení) vč. spojovacího, těsnícího a montážního materiálu</t>
  </si>
  <si>
    <t>1.18</t>
  </si>
  <si>
    <t>Parotěsná izolace nasávacího potrubí</t>
  </si>
  <si>
    <t>1.20</t>
  </si>
  <si>
    <t>Požární izolace 30 min.</t>
  </si>
  <si>
    <t>1.21</t>
  </si>
  <si>
    <t>Hluková izolace s oplechováním (jednotka včetně tlumiče hluku)</t>
  </si>
  <si>
    <t>Zařízení č. 2</t>
  </si>
  <si>
    <t>Větr - Zařízení č. 2 - Větrání hygienického zázemí - 1.NP</t>
  </si>
  <si>
    <t xml:space="preserve">Radiální  ventilátor pro kruhové potrubí o 200 mm</t>
  </si>
  <si>
    <t xml:space="preserve">Qv = 375 m3/h ; 150 W; 230 V </t>
  </si>
  <si>
    <t>2.01a</t>
  </si>
  <si>
    <t>připojovací manžety pr. 200</t>
  </si>
  <si>
    <t>2.01b</t>
  </si>
  <si>
    <t>doběhový spínač</t>
  </si>
  <si>
    <t>Regulační klapka pro kruhové potrubí pr. 200</t>
  </si>
  <si>
    <t>se servopohonem s havarijní funkcí 230 V (dod. MaR)</t>
  </si>
  <si>
    <t>2.07a</t>
  </si>
  <si>
    <t>Talířový ventil odvodní kovový pr. 125</t>
  </si>
  <si>
    <t>2.07b</t>
  </si>
  <si>
    <t>Stěnová mřížka oboustranná pro přefuk, bez regulace 425x225</t>
  </si>
  <si>
    <t>2.10</t>
  </si>
  <si>
    <t xml:space="preserve">Tlumič hluku pro kruhové potrubí o 200,  l = 600 mm</t>
  </si>
  <si>
    <t>2.15</t>
  </si>
  <si>
    <t>Ohebná hadice s hlukovým útlumem pro připojení ventilů (SONOFLEX) pr. 125</t>
  </si>
  <si>
    <t>2.16</t>
  </si>
  <si>
    <t>Spirálově vinuté kruhové potrubí z ocel. pozink. plechu vč. spojovacího a mont. materiálu pr. 125</t>
  </si>
  <si>
    <t>2.17</t>
  </si>
  <si>
    <t>Spirálově vinuté kruhové potrubí z ocel. pozink. plechu vč. spojovacího a mont. materiálu pr 160</t>
  </si>
  <si>
    <t>2.18</t>
  </si>
  <si>
    <t>Spirálově vinuté kruhové potrubí z ocel. pozink. plechu vč. spojovacího a mont. materiálu pr 200</t>
  </si>
  <si>
    <t>Zařízení č. 3</t>
  </si>
  <si>
    <t>Větr - Zařízení č. 3 - Větrání hygienického zázemí - 2.NP</t>
  </si>
  <si>
    <t>3.01a</t>
  </si>
  <si>
    <t>3.01b</t>
  </si>
  <si>
    <t>3.05</t>
  </si>
  <si>
    <t>3.07a</t>
  </si>
  <si>
    <t>3.07b</t>
  </si>
  <si>
    <t>3.10</t>
  </si>
  <si>
    <t xml:space="preserve">Tlumič hluku pro kruhové potrubí pr. 200,  l = 600 mm</t>
  </si>
  <si>
    <t>3.16</t>
  </si>
  <si>
    <t>3.17</t>
  </si>
  <si>
    <t>Spirálově vinuté kruhové potrubí z ocel. pozink. plechu vč. spojovacího a mont. materiálu pr 250</t>
  </si>
  <si>
    <t>Zařízení č. 4</t>
  </si>
  <si>
    <t>Větr - Zařízení č. 4 - Větrání hygienického zázemí - 3.NP</t>
  </si>
  <si>
    <t xml:space="preserve">Qv = 395 m3/h ; 150 W; 230 V </t>
  </si>
  <si>
    <t>4.01a</t>
  </si>
  <si>
    <t>4.01b</t>
  </si>
  <si>
    <t>4.07a</t>
  </si>
  <si>
    <t xml:space="preserve">Talířový ventil odvodní kovový ,  pr. 125</t>
  </si>
  <si>
    <t>4.07b</t>
  </si>
  <si>
    <t>Protidešťová stříška o 280</t>
  </si>
  <si>
    <t>4.15</t>
  </si>
  <si>
    <t>4.16</t>
  </si>
  <si>
    <t>Spirálově vinuté kruhové potrubí z ocel. pozink. plechu vč. spojovacího a mont. materiálu pr 125</t>
  </si>
  <si>
    <t>4.17</t>
  </si>
  <si>
    <t>Spirálově vinuté kruhové potrubí z ocel. pozink. plechu vč. spojovacího a mont. materiálu pr160</t>
  </si>
  <si>
    <t>4.18</t>
  </si>
  <si>
    <t>4.19</t>
  </si>
  <si>
    <t>Spirálově vinuté kruhové potrubí z ocel. pozink. plechu vč. spojovacího a mont. materiálu pr 280</t>
  </si>
  <si>
    <t>Zařízení č. 5</t>
  </si>
  <si>
    <t>Větr - Zařízení č. 5 - Větrání hygienického zázemí - 1.NP ( tělocvična)</t>
  </si>
  <si>
    <t xml:space="preserve">Radiální  ventilátor pro kruhové potrubí pr 200 mm</t>
  </si>
  <si>
    <t xml:space="preserve">Qv = 545 m3/h ; 150 W; 230 V </t>
  </si>
  <si>
    <t>5.01a</t>
  </si>
  <si>
    <t>5.1b</t>
  </si>
  <si>
    <t>5.05</t>
  </si>
  <si>
    <t>Regulační klapka pro kruhové potrubí pr. 225</t>
  </si>
  <si>
    <t>5.07a</t>
  </si>
  <si>
    <t xml:space="preserve">Talířový ventil odvodní kovový  pr. 125</t>
  </si>
  <si>
    <t>5.07b</t>
  </si>
  <si>
    <t xml:space="preserve">Talířový ventil odvodní kovový  pr.160</t>
  </si>
  <si>
    <t>5.07c</t>
  </si>
  <si>
    <t>5.10a</t>
  </si>
  <si>
    <t>5.10b</t>
  </si>
  <si>
    <t xml:space="preserve">Tlumič hluku pro kruhové potrubí o 160,  l = 600 mm</t>
  </si>
  <si>
    <t>5.15a</t>
  </si>
  <si>
    <t>5.15b</t>
  </si>
  <si>
    <t>Ohebná hadice s hlukovým útlumem pro připojení ventilů (SONOFLEX) pr.160</t>
  </si>
  <si>
    <t>5.16</t>
  </si>
  <si>
    <t>5.17</t>
  </si>
  <si>
    <t>5.18</t>
  </si>
  <si>
    <t>Spirálově vinuté kruhové potrubí z ocel. pozink. plechu vč. spojovacího a mont. materiálu pr180</t>
  </si>
  <si>
    <t>5.19</t>
  </si>
  <si>
    <t>5.20</t>
  </si>
  <si>
    <t>Spirálově vinuté kruhové potrubí z ocel. pozink. plechu vč. spojovacího a mont. materiálu pr 225</t>
  </si>
  <si>
    <t>Zařízení č. 6</t>
  </si>
  <si>
    <t>Větr - Zařízení č. 6 - Větrání hygienického zázemí - školník</t>
  </si>
  <si>
    <t xml:space="preserve">Radiální  ventilátor pro kruhové potrubí pr. 160 mm</t>
  </si>
  <si>
    <t xml:space="preserve">Qv = 150 m3/h ; 50 W; 230 V </t>
  </si>
  <si>
    <t>6.01a</t>
  </si>
  <si>
    <t>připojovací manžety pr. 160</t>
  </si>
  <si>
    <t>6.01b</t>
  </si>
  <si>
    <t>Regulační klapka pro kruhové potrubí pr 160</t>
  </si>
  <si>
    <t>6.07a</t>
  </si>
  <si>
    <t>6.07b</t>
  </si>
  <si>
    <t>Talířový ventil odvodní kovový pr. 160</t>
  </si>
  <si>
    <t>6.07c</t>
  </si>
  <si>
    <t>Stěnová mřížka oboustranná pro přefuk, bez regulace 325x125</t>
  </si>
  <si>
    <t>Protidešťová stříška o 160</t>
  </si>
  <si>
    <t>6.15a</t>
  </si>
  <si>
    <t>6.15b</t>
  </si>
  <si>
    <t>Ohebná hadice s hlukovým útlumem pro připojení ventilů (SONOFLEX) pr. 160</t>
  </si>
  <si>
    <t>Zařízení č. 7</t>
  </si>
  <si>
    <t>Větr - Zařízení č. 7 - Větrání hygienického zázemí - 2.NP (přípravna)</t>
  </si>
  <si>
    <t xml:space="preserve">Radiální  ventilátor pro kruhové potrubí pr. 125 mm</t>
  </si>
  <si>
    <t xml:space="preserve">Qv = 110 m3/h ; 50 W; 230 V </t>
  </si>
  <si>
    <t>7.01a</t>
  </si>
  <si>
    <t>připojovací manžety pr. 125</t>
  </si>
  <si>
    <t>7.01b</t>
  </si>
  <si>
    <t>Regulační klapka pro kruhové potrubí pr. 125</t>
  </si>
  <si>
    <t>7.07a</t>
  </si>
  <si>
    <t>7.07b</t>
  </si>
  <si>
    <t>Stěnová mřížka oboustranná pro přefuk, bez regulace 225x125</t>
  </si>
  <si>
    <t>Výfuková hlavice o 250</t>
  </si>
  <si>
    <t>7.10</t>
  </si>
  <si>
    <t xml:space="preserve">Tlumič hluku pro kruhové potrubí o 125,  l = 600 mm</t>
  </si>
  <si>
    <t>7.15</t>
  </si>
  <si>
    <t>7.16</t>
  </si>
  <si>
    <t>7.17</t>
  </si>
  <si>
    <t>Zařízení č. 8</t>
  </si>
  <si>
    <t>Větr - Zařízení č. 8 - Větrání odpadu - 2.NP</t>
  </si>
  <si>
    <t xml:space="preserve">Qv = 80 m3/h ; 50 W; 230 V </t>
  </si>
  <si>
    <t>8.01a</t>
  </si>
  <si>
    <t>8.01b</t>
  </si>
  <si>
    <t>Regulační klapka pro kruhové potrubí o 125</t>
  </si>
  <si>
    <t>8.07a</t>
  </si>
  <si>
    <t>8.07b</t>
  </si>
  <si>
    <t>8.08</t>
  </si>
  <si>
    <t>Výfuková hlavice o 125</t>
  </si>
  <si>
    <t>8.10</t>
  </si>
  <si>
    <t>8.15</t>
  </si>
  <si>
    <t>8.16</t>
  </si>
  <si>
    <t>Spirálově vinuté kruhové potrubí z ocel. pozink. plechu vč. spojovacího a mont. materiálu</t>
  </si>
  <si>
    <t>Zařízení č. 9</t>
  </si>
  <si>
    <t>Větr - Zařízení č. 9 - Větrání hygienického zázemí - 3.NP (učitelé)</t>
  </si>
  <si>
    <t xml:space="preserve">Radiální  ventilátor pro kruhové potrubí o 125 mm</t>
  </si>
  <si>
    <t>9.01a</t>
  </si>
  <si>
    <t>připojovací manžety o 125</t>
  </si>
  <si>
    <t>9.01b</t>
  </si>
  <si>
    <t>9.07a</t>
  </si>
  <si>
    <t>9.07b</t>
  </si>
  <si>
    <t>9.15</t>
  </si>
  <si>
    <t>9.16</t>
  </si>
  <si>
    <t>Zařízení č. 10</t>
  </si>
  <si>
    <t>Vět - Zařízení č. 10 - Větrání 1.PP</t>
  </si>
  <si>
    <t>10.01</t>
  </si>
  <si>
    <t xml:space="preserve">Kompaktní  jednotka pro přívod a odvod vzduchu</t>
  </si>
  <si>
    <t>vertikální provedení</t>
  </si>
  <si>
    <t>Qv přívod = 1500 m3/h, Qv odvod = 1500 m3/h</t>
  </si>
  <si>
    <t>kapsové filtry F7/M5, elektrický ohřívač, rotační rekuperátor</t>
  </si>
  <si>
    <t xml:space="preserve">dvojitý plášť je vyroben z AluZinc 185 plechu </t>
  </si>
  <si>
    <t xml:space="preserve">s vnitřní tepelnou a protihlukovou izolací </t>
  </si>
  <si>
    <t>zvláštní skříňka s el. připojením pro snadnou montáž a servis</t>
  </si>
  <si>
    <t>10.01a</t>
  </si>
  <si>
    <t>připojovací pružné manžety průměr 315</t>
  </si>
  <si>
    <t>10.01b</t>
  </si>
  <si>
    <t>regulační klapka ovládaná servopohonem pr.315 (servopohon dod. MaR)</t>
  </si>
  <si>
    <t>10.01c</t>
  </si>
  <si>
    <t>sada pro VAV regulaci VZT jednotky</t>
  </si>
  <si>
    <t>10.05.1</t>
  </si>
  <si>
    <t>Regulátor konstantního průtoku pro malé rychlosti pr. 100 (100m3/h)</t>
  </si>
  <si>
    <t>10.05.2</t>
  </si>
  <si>
    <t>Regulátor konstantního (variabilního) průtoku pro malé rychlosti pr. 125 (50/150 m3/h)</t>
  </si>
  <si>
    <t>"s přepínáním Vmin - V max, 
"</t>
  </si>
  <si>
    <t>nastavení servopohonem s mechanickými dorazy 24 V AC/DC</t>
  </si>
  <si>
    <t>10.05.3</t>
  </si>
  <si>
    <t>Regulátor konstantního (variabilního) průtoku pro malé rychlosti pr. 200 (100/350 m3/h)</t>
  </si>
  <si>
    <t>"s přepínáním Vmin - V max, "</t>
  </si>
  <si>
    <t>10.05.4</t>
  </si>
  <si>
    <t>10.05.5</t>
  </si>
  <si>
    <t>10.05.6</t>
  </si>
  <si>
    <t>Regulátor konstantního průtoku pro malé rychlosti pr. 125 (200 m3/h)</t>
  </si>
  <si>
    <t>10.05.7</t>
  </si>
  <si>
    <t>Regulátor konstantního průtoku pro malé rychlosti pr. 100 (50 m3/h)</t>
  </si>
  <si>
    <t>10.07.1</t>
  </si>
  <si>
    <t>Přívodní vyústka do kruhového potrubí, dvouřadá s regulací R1 425x75</t>
  </si>
  <si>
    <t>10.07.10</t>
  </si>
  <si>
    <t>Odvodní talířový ventil kovový průměr 160 mm</t>
  </si>
  <si>
    <t>10.07.2</t>
  </si>
  <si>
    <t>Přívodní vyústka do kruhového potrubí, dvouřadá s regulací R1 525x75</t>
  </si>
  <si>
    <t>10.07.3</t>
  </si>
  <si>
    <t>Odvodní vyústka do kruhového potrubí, jednořadá s regulací R1 225x75</t>
  </si>
  <si>
    <t>10.07.4</t>
  </si>
  <si>
    <t>Odvodní vyústka do kruhového potrubí, jednořadá s regulací R1 325x75</t>
  </si>
  <si>
    <t>10.07.5</t>
  </si>
  <si>
    <t>Odvodní vyústka do kruhového potrubí, jednořadá s regulací R1 525x75</t>
  </si>
  <si>
    <t>10.07.6</t>
  </si>
  <si>
    <t>Přívodní talířový ventil kovový průměr 125 mm</t>
  </si>
  <si>
    <t>10.07.7</t>
  </si>
  <si>
    <t>10.07.8</t>
  </si>
  <si>
    <t>Odvodní talířový ventil kovový průměr 100 mm</t>
  </si>
  <si>
    <t>10.07.9</t>
  </si>
  <si>
    <t>Odvodní talířový ventil kovový průměr 125 mm</t>
  </si>
  <si>
    <t>10.08.1</t>
  </si>
  <si>
    <t>Protidešťová žaluzie 400x315</t>
  </si>
  <si>
    <t>10.08.2</t>
  </si>
  <si>
    <t>Výfuková hlavice průměr 315 mm</t>
  </si>
  <si>
    <t>10.10a</t>
  </si>
  <si>
    <t xml:space="preserve">Ohebný tlumič hluku  Sonoextra, iz 25 mm pr. 315, l=1000 mm</t>
  </si>
  <si>
    <t>10.10b</t>
  </si>
  <si>
    <t>10.10c</t>
  </si>
  <si>
    <t>10.16a</t>
  </si>
  <si>
    <t>Spirálově vinuté kruhové potrubí z ocel. pozink. plechu vč. spojovacího a mont. materiálu pr.100</t>
  </si>
  <si>
    <t>10.16b</t>
  </si>
  <si>
    <t>Spirálově vinuté kruhové potrubí z ocel. pozink. plechu vč. spojovacího a mont. materiálu pr.125</t>
  </si>
  <si>
    <t>10.16c</t>
  </si>
  <si>
    <t>Spirálově vinuté kruhové potrubí z ocel. pozink. plechu vč. spojovacího a mont. materiálu pr.160</t>
  </si>
  <si>
    <t>10.16d</t>
  </si>
  <si>
    <t>Spirálově vinuté kruhové potrubí z ocel. pozink. plechu vč. spojovacího a mont. materiálu pr.200</t>
  </si>
  <si>
    <t>10.16e</t>
  </si>
  <si>
    <t>Spirálově vinuté kruhové potrubí z ocel. pozink. plechu vč. spojovacího a mont. materiálu pr.225</t>
  </si>
  <si>
    <t>10.16f</t>
  </si>
  <si>
    <t>Spirálově vinuté kruhové potrubí z ocel. pozink. plechu vč. spojovacího a mont. materiálu pr.280</t>
  </si>
  <si>
    <t>10.16g</t>
  </si>
  <si>
    <t>10.17</t>
  </si>
  <si>
    <t>Čtyřhranné potrubí z ocel. pozink. plechu spojovaného přírubami (standardní provedení) vč. spojovacího, těsnícího a montážního materiálu</t>
  </si>
  <si>
    <t>10.18</t>
  </si>
  <si>
    <t>10.20</t>
  </si>
  <si>
    <t>Zařízení č. 11</t>
  </si>
  <si>
    <t>Vět - Zařízení č. 11 - Větrání hygienického zázemí - 1.PP</t>
  </si>
  <si>
    <t>11.01</t>
  </si>
  <si>
    <t>11.01a</t>
  </si>
  <si>
    <t>11.01b</t>
  </si>
  <si>
    <t>11.05</t>
  </si>
  <si>
    <t>11.07a</t>
  </si>
  <si>
    <t>11.07b</t>
  </si>
  <si>
    <t>11.08</t>
  </si>
  <si>
    <t>11.10</t>
  </si>
  <si>
    <t>11.15</t>
  </si>
  <si>
    <t>11.16</t>
  </si>
  <si>
    <t>Ostatní práce</t>
  </si>
  <si>
    <t>12.1</t>
  </si>
  <si>
    <t>Montáže VZT</t>
  </si>
  <si>
    <t>12.2</t>
  </si>
  <si>
    <t>12.3</t>
  </si>
  <si>
    <t>Provedení komplexních zkoušek</t>
  </si>
  <si>
    <t>12.4</t>
  </si>
  <si>
    <t>Jemné zarugulování systému</t>
  </si>
  <si>
    <t>12.5</t>
  </si>
  <si>
    <t>12.6</t>
  </si>
  <si>
    <t>Vypracování provozních řádů</t>
  </si>
  <si>
    <t>12.7</t>
  </si>
  <si>
    <t>Individuální zkoušky</t>
  </si>
  <si>
    <t>12.8</t>
  </si>
  <si>
    <t>Uvedení do provozu</t>
  </si>
  <si>
    <t>DM</t>
  </si>
  <si>
    <t>13.1</t>
  </si>
  <si>
    <t>Demontáž stávající VZT v podhledu 1.NP (zázemí tělocvičny)</t>
  </si>
  <si>
    <t>13.2</t>
  </si>
  <si>
    <t>Vnitrostaveništní přesun suti a vybouraných hmot</t>
  </si>
  <si>
    <t>13.3</t>
  </si>
  <si>
    <t>1.4.4 - MaR</t>
  </si>
  <si>
    <t>Důležité upozornění: - Dodavatel profese MaR bere na vědomí, že kontrola výkazu výměr jednotlivých položek je součástí zadávacích podmínek. - Všechny položky budou oceňovány a dodávány plně funkční, včetně upevňovacích prvků a dalšího příslušenství. - Při zpracování cenové nabídky provedení díla je nutné vycházet ze všech částí dokumentace.</t>
  </si>
  <si>
    <t>D1 - Periferie řídicího systému MaR</t>
  </si>
  <si>
    <t xml:space="preserve">D2 -  Přístroje řídicího systému MaR</t>
  </si>
  <si>
    <t>D3 - Rozvaděče a rozvodnice systému MaR</t>
  </si>
  <si>
    <t>D4 - Elektromontážní práce a materiál</t>
  </si>
  <si>
    <t>D5 - Ostatní položky</t>
  </si>
  <si>
    <t>Periferie řídicího systému MaR</t>
  </si>
  <si>
    <t>Pol110</t>
  </si>
  <si>
    <t>Venkovní snímač teploty, Pt1000</t>
  </si>
  <si>
    <t>Poznámka k položce:
Rozvaděč DT6.1 Zařízení UT Přístroj TA.01 Ref. typ UT051 (DOMAT)</t>
  </si>
  <si>
    <t>Pol111</t>
  </si>
  <si>
    <t>Jímkový snímač teploty, Pt1000, L=100 (vč. jímky)</t>
  </si>
  <si>
    <t>Poznámka k položce:
Rozvaděč DT6.1 Zařízení UT Přístroj TA2.01-TA2.02 Ref. typ TF-65, 100mm (DOMAT)</t>
  </si>
  <si>
    <t>Pol112</t>
  </si>
  <si>
    <t>Příložný snímač teploty, Pt1000</t>
  </si>
  <si>
    <t>Poznámka k položce:
Rozvaděč DT6.1 Zařízení UT Přístroj TC2.01-TC2.05 Ref. typ ALTF2 (DOMAT)</t>
  </si>
  <si>
    <t>Pol113</t>
  </si>
  <si>
    <t>Manostat, -0,2-8bar, vč. příslušenství krytu IP55</t>
  </si>
  <si>
    <t>Poznámka k položce:
Rozvaděč DT6.1 Zařízení UT Přístroj PS2.01 Ref. typ KPI35 (DANFOSS)</t>
  </si>
  <si>
    <t>Pol114</t>
  </si>
  <si>
    <t>Sonda zaplavení prostoru (vyhodnocovací relé v rozvaděči DT6.1)</t>
  </si>
  <si>
    <t>Poznámka k položce:
Rozvaděč DT6.1 Zařízení UT Přístroj LA2.01 Ref. typ SE1(REGMET)</t>
  </si>
  <si>
    <t>Pol115</t>
  </si>
  <si>
    <t>3-cestný reg. ventil, DN 25, kvs=10, pohon 0-10V DC, 24V AC</t>
  </si>
  <si>
    <t>Poznámka k položce:
Rozvaděč DT6.1 Zařízení UT Přístroj Y2.01 Ref. typ (SIEMENS)</t>
  </si>
  <si>
    <t>Pol116</t>
  </si>
  <si>
    <t>3-cestný reg. ventil, DN 32, kvs=16, pohon 0-10V DC, 24V AC</t>
  </si>
  <si>
    <t>Poznámka k položce:
Rozvaděč DT6.1 Zařízení UT Přístroj Y2.02 Ref. typ (SIEMENS)</t>
  </si>
  <si>
    <t>Poznámka k položce:
Rozvaděč DT6.1 Zařízení UT Přístroj Y2.03-Y2.04 Ref. typ (SIEMENS)</t>
  </si>
  <si>
    <t>Pol117</t>
  </si>
  <si>
    <t>3-cestný reg. ventil, DN 15, kv=4, pohon 0-10V DC, 24V AC</t>
  </si>
  <si>
    <t>Poznámka k položce:
Rozvaděč DT6.1 Zařízení UT Přístroj Y2.05 Ref. typ (SIEMENS)</t>
  </si>
  <si>
    <t>Pol118</t>
  </si>
  <si>
    <t>Pohon klapky, 2-bodový, 4Nm, 24V AC</t>
  </si>
  <si>
    <t>Poznámka k položce:
Rozvaděč DT6.1 Zařízení VZT1A Přístroj KL.01 Ref. typ DA04N24 (LUFBERG)</t>
  </si>
  <si>
    <t>Pol119</t>
  </si>
  <si>
    <t>Pohon klapky, 2-bodový, 4Nm, 24V AC, koncový spínač</t>
  </si>
  <si>
    <t>Poznámka k položce:
Rozvaděč DT6.1 Zařízení VZT1A Přístroj KL.02 Ref. typ DA04N24S (LUFBERG)</t>
  </si>
  <si>
    <t>Pol120</t>
  </si>
  <si>
    <t>Diferenční manostat nastavitelný 50..500 Pa</t>
  </si>
  <si>
    <t>Poznámka k položce:
Rozvaděč DT6.1 Zařízení VZT1A Přístroj DP.01 Ref. typ DS-205B (DOMAT)</t>
  </si>
  <si>
    <t>Pol121</t>
  </si>
  <si>
    <t>Kanálový snímač teploty, Pt1000, L=250, vč. instalační příruby</t>
  </si>
  <si>
    <t>Poznámka k položce:
Rozvaděč DT6.1 Zařízení VZT1A Přístroj TC.02 Ref. typ TF-65, 250mm (DOMAT)</t>
  </si>
  <si>
    <t>Pol122</t>
  </si>
  <si>
    <t>Dálkový ovl. (pod omítku, 2x kontrolka, 1x 3-polohový přepínač)</t>
  </si>
  <si>
    <t>Poznámka k položce:
Rozvaděč DT6.1 Zařízení VZT1A Přístroj RC.01 Ref. typ (EATON)</t>
  </si>
  <si>
    <t>Poznámka k položce:
Rozvaděč DT6.1 Zařízení VZT1B Přístroj KL.01-KL.02 Ref. typ DA04N24 (LUFBERG)</t>
  </si>
  <si>
    <t>Pol123</t>
  </si>
  <si>
    <t>Dálkový ovl. (pod omítku, 2x kontrolka, 1x 3-pol. a 1x 2-pol. přepínač)</t>
  </si>
  <si>
    <t>Poznámka k položce:
Rozvaděč DT6.1 Zařízení VZT1B Přístroj RC.01 Ref. typ (EATON)</t>
  </si>
  <si>
    <t>Poznámka k položce:
Rozvaděč DT6.1 Zařízení VZT1B Přístroj KL1.01-KL1.02 Ref. typ DA04N24 (LUFBERG)</t>
  </si>
  <si>
    <t>Poznámka k položce:
Rozvaděč DT6.1 Zařízení VZT1B Přístroj KL2.01-KL2.02 Ref. typ DA04N24 (LUFBERG)</t>
  </si>
  <si>
    <t>Poznámka k položce:
Rozvaděč DT6.1 Zařízení VZT1B Přístroj KL3.01 Ref. typ DA04N24 (LUFBERG)</t>
  </si>
  <si>
    <t>Poznámka k položce:
Rozvaděč DT6.1 Zařízení VZT1B Přístroj KL4.02 Ref. typ DA04N24 (LUFBERG)</t>
  </si>
  <si>
    <t>Pol124</t>
  </si>
  <si>
    <t>Ovládací tlačítko (podomítkové provedení)</t>
  </si>
  <si>
    <t>Poznámka k položce:
Rozvaděč DT6.1 Zařízení VZT8 Přístroj TL.01 Ref. typ (ABB)</t>
  </si>
  <si>
    <t>Pol125</t>
  </si>
  <si>
    <t>Pohon klapky, 2-bodový, 2Nm, 24V AC, doba přestavení max. 15s</t>
  </si>
  <si>
    <t>Poznámka k položce:
Rozvaděč DT6.1 Zařízení VZT8 Přístroj KL.01 Ref. typ DA02N24 (LUFBERG)</t>
  </si>
  <si>
    <t>Poznámka k položce:
Rozvaděč DT6.2 Zařízení UT Přístroj TA1.01-TA1.02 Ref. typ TF-65, 100mm (DOMAT)</t>
  </si>
  <si>
    <t>Poznámka k položce:
Rozvaděč DT6.2 Zařízení UT Přístroj TC1.01-TC1.02 Ref. typ ALTF2 (DOMAT)</t>
  </si>
  <si>
    <t>Poznámka k položce:
Rozvaděč DT6.2 Zařízení UT Přístroj PS1.01 Ref. typ KPI35 (DANFOSS)</t>
  </si>
  <si>
    <t>Pol126</t>
  </si>
  <si>
    <t>Detektor zaplavení prostoru (vyhodnocovací relé v rozvaděči DT6.2)</t>
  </si>
  <si>
    <t>Poznámka k položce:
Rozvaděč DT6.2 Zařízení UT Přístroj LA1.01 Ref. typ SE1 (REGMET)</t>
  </si>
  <si>
    <t>Pol127</t>
  </si>
  <si>
    <t>3-cestný reg. ventil, DN 50, kvs=40, pohon 0-10V DC, 24V AC</t>
  </si>
  <si>
    <t>Poznámka k položce:
Rozvaděč DT6.2 Zařízení UT Přístroj Y1.01 Ref. typ (SIEMENS)</t>
  </si>
  <si>
    <t>Poznámka k položce:
Rozvaděč DT6.2 Zařízení UT Přístroj Y1.02 Ref. typ (SIEMENS)</t>
  </si>
  <si>
    <t>Poznámka k položce:
Rozvaděč DT6.2 Zařízení VZT10 Přístroj KL.01-KL.02 Ref. typ DA04N24 (LUFBERG)</t>
  </si>
  <si>
    <t>Pol128</t>
  </si>
  <si>
    <t>Ovládací tlačítko</t>
  </si>
  <si>
    <t>Poznámka k položce:
Rozvaděč DT6.2 Zařízení VZT10 Přístroj TL1.01 Ref. typ (ABB)</t>
  </si>
  <si>
    <t>Poznámka k položce:
Rozvaděč DT6.2 Zařízení VZT10 Přístroj TL2.01 Ref. typ (ABB)</t>
  </si>
  <si>
    <t>Poznámka k položce:
Rozvaděč DT6.2 Zařízení VZT10 Přístroj TL3.01 Ref. typ (ABB)</t>
  </si>
  <si>
    <t>Poznámka k položce:
Rozvaděč DT6.2 Zařízení VZT10 Přístroj TL4.01 Ref. typ (ABB)</t>
  </si>
  <si>
    <t>Poznámka k položce:
Rozvaděč DT6.2 Zařízení VZT10 Přístroj TL5.01 Ref. typ (ABB)</t>
  </si>
  <si>
    <t>Poznámka k položce:
- Zařízení VZT2 Přístroj KL.01 Ref. typ DA02N24 (LUFBERG)</t>
  </si>
  <si>
    <t>Poznámka k položce:
- Zařízení VZT3 Přístroj KL.01 Ref. typ DA02N24 (LUFBERG)</t>
  </si>
  <si>
    <t>Poznámka k položce:
- Zařízení VZT4 Přístroj KL.01 Ref. typ DA02N24 (LUFBERG)</t>
  </si>
  <si>
    <t>Poznámka k položce:
- Zařízení VZT5 Přístroj KL.01 Ref. typ DA02N24 (LUFBERG)</t>
  </si>
  <si>
    <t>Poznámka k položce:
- Zařízení VZT6 Přístroj KL.01 Ref. typ DA02N24 (LUFBERG)</t>
  </si>
  <si>
    <t>Poznámka k položce:
- Zařízení VZT7 Přístroj KL.01 Ref. typ DA02N24 (LUFBERG)</t>
  </si>
  <si>
    <t>Poznámka k položce:
- Zařízení VZT9 Přístroj KL.01 Ref. typ DA02N24 (LUFBERG)</t>
  </si>
  <si>
    <t>Poznámka k položce:
- Zařízení VZT11 Přístroj KL.01 Ref. typ DA02N24 (LUFBERG)</t>
  </si>
  <si>
    <t xml:space="preserve"> Přístroje řídicího systému MaR</t>
  </si>
  <si>
    <t>Pol129</t>
  </si>
  <si>
    <t>Kombinovaný PLC reg., 88 I/O, 2xRS32, 2xRS485, ETH, web server</t>
  </si>
  <si>
    <t>Poznámka k položce:
Rozvaděč DT6.1 - Přístroj PLC.01 Ref. typ MarkMX (DOMAT)</t>
  </si>
  <si>
    <t>Pol130</t>
  </si>
  <si>
    <t>Dotykový ovládací terminál, 7" displej</t>
  </si>
  <si>
    <t>Poznámka k položce:
Rozvaděč DT6.1 - Přístroj LCD.01 Ref. typ HT200 (DOMAT)</t>
  </si>
  <si>
    <t>Pol131</t>
  </si>
  <si>
    <t>Průmyslový switch DIN, 8x100M, vč. příslušenství</t>
  </si>
  <si>
    <t>Poznámka k položce:
Rozvaděč DT6.1 - Přístroj ETH.01 Ref. typ Opal8 RJ45 (KYLAND)</t>
  </si>
  <si>
    <t>Pol132</t>
  </si>
  <si>
    <t>Vyhodnocovací relé detekce zaplavení prostoru</t>
  </si>
  <si>
    <t xml:space="preserve">Poznámka k položce:
Rozvaděč DT6.1 - Přístroj LA2.00 Ref. typ  DZ4 (REGMET)</t>
  </si>
  <si>
    <t>Pol133</t>
  </si>
  <si>
    <t>PLC regulátor s LCD displejem, 1x RS32, 1x RS485, ETH, web server</t>
  </si>
  <si>
    <t>Poznámka k položce:
Rozvaděč DT6.2 - Přístroj LCD.01 Ref. typ mark125 (DOMAT)</t>
  </si>
  <si>
    <t>Pol134</t>
  </si>
  <si>
    <t>Převodník RS232/RS485</t>
  </si>
  <si>
    <t>Poznámka k položce:
Rozvaděč DT6.2 - Přístroj C.01 Ref. typ R012 (DOMAT)</t>
  </si>
  <si>
    <t>Pol135</t>
  </si>
  <si>
    <t>Kombinovaný modul 8AI, 6AO, 8DI, 8DO, Modbus RS485</t>
  </si>
  <si>
    <t>Poznámka k položce:
Rozvaděč DT6.2 - Přístroj D.01 Ref. typ MCIO (DOMAT)</t>
  </si>
  <si>
    <t>Pol136</t>
  </si>
  <si>
    <t>Modul 8 digitálních vstupů, 24V AC, Modbus RS485</t>
  </si>
  <si>
    <t>Poznámka k položce:
Rozvaděč DT6.2 - Přístroj D.02 Ref. typ M401 (DOMAT)</t>
  </si>
  <si>
    <t>Pol137</t>
  </si>
  <si>
    <t>Modul 8 reléových výstupů, Modbus RS485</t>
  </si>
  <si>
    <t>Poznámka k položce:
Rozvaděč DT6.2 - Přístroj D.03 Ref. typ M210 (DOMAT)</t>
  </si>
  <si>
    <t xml:space="preserve">Poznámka k položce:
Rozvaděč DT6.2 - Přístroj LA1.00 Ref. typ  DZ4 (REGMET)</t>
  </si>
  <si>
    <t>Rozvaděče a rozvodnice systému MaR</t>
  </si>
  <si>
    <t>Pol139</t>
  </si>
  <si>
    <t>Rozvaděč MaR DT6.1</t>
  </si>
  <si>
    <t>-656248410</t>
  </si>
  <si>
    <t xml:space="preserve">Poznámka k položce:
- Podomítkový, oceloplechový rozvaděč, plné dveře; - Rozměry (VxŠxH) 1600x800x250, krytí IP54/20; - Kabelové vývody horem, větrací otvory s filtry a ventilátorem; - Přepěťové ochrany typ 2 a typ 3, vč. rázových tlumivek; - Příslušenství součástí rozvaděče (zdroje, jistící a spínací prvky, atd.); - Zapojení přístrojů řídicího systému MaR (viz. datové body MaR); - Kompletní dodávka celé sestavy včetně pomocného materiálu;   pro montáž a propojení, instalace a oživení
vč. připojení periferií dodávaných profesemi VZT, UT</t>
  </si>
  <si>
    <t>Pol140</t>
  </si>
  <si>
    <t>Rozvaděč MaR DT6.2</t>
  </si>
  <si>
    <t>-1161332455</t>
  </si>
  <si>
    <t xml:space="preserve">Poznámka k položce:
- Nástěnný, oceloplechový rozvaděč, plné dveře; - Rozměry (VxŠxH) 1200x800x250, krytí IP54/20; - Kabelové vývody horem, větrací otvory s filtry a ventilátorem; - Přepěťové ochrany typ 2 a typ 3, vč. rázových tlumivek; - Příslušenství součástí rozvaděče (zdroje, jistící a spínací prvky, atd.); - Zapojení přístrojů řídicího systému MaR (viz. datové body MaR); - Kompletní dodávka celé sestavy včetně pomocného materiálu;   pro montáž a propojení, instalace a oživení
vč. připojení periferií dodávaných profesemi VZT, UT</t>
  </si>
  <si>
    <t>D4</t>
  </si>
  <si>
    <t>Elektromontážní práce a materiál</t>
  </si>
  <si>
    <t>Pol141</t>
  </si>
  <si>
    <t>Kabel JYTY-O 2x1</t>
  </si>
  <si>
    <t>-2136695574</t>
  </si>
  <si>
    <t>Pol142</t>
  </si>
  <si>
    <t>Kabel JYTY-O 4x1</t>
  </si>
  <si>
    <t>1305327898</t>
  </si>
  <si>
    <t>Pol143</t>
  </si>
  <si>
    <t>Kabel JYTY-O 7x1</t>
  </si>
  <si>
    <t>1360592565</t>
  </si>
  <si>
    <t>Pol144</t>
  </si>
  <si>
    <t>Kabel J-Y(St)Y 2x2x0,8</t>
  </si>
  <si>
    <t>-1438755196</t>
  </si>
  <si>
    <t>Pol145</t>
  </si>
  <si>
    <t>Kabel UTP Cat5e</t>
  </si>
  <si>
    <t>-234614657</t>
  </si>
  <si>
    <t>Pol146</t>
  </si>
  <si>
    <t>Kabel CYKY-O 3x1,5</t>
  </si>
  <si>
    <t>216645476</t>
  </si>
  <si>
    <t>Pol147</t>
  </si>
  <si>
    <t>Kabel CYKY-O 7x1,5</t>
  </si>
  <si>
    <t>-1752999704</t>
  </si>
  <si>
    <t>Pol148</t>
  </si>
  <si>
    <t>Kabel CYKY-J 3x1,5</t>
  </si>
  <si>
    <t>1974304292</t>
  </si>
  <si>
    <t>Pol149</t>
  </si>
  <si>
    <t>Kabel CYKY-J 5x2,5</t>
  </si>
  <si>
    <t>-1704739203</t>
  </si>
  <si>
    <t>Pol150</t>
  </si>
  <si>
    <t xml:space="preserve">Vodič CY 6 mm2  ochranného pospojení, vč. příslušenství</t>
  </si>
  <si>
    <t>2055030104</t>
  </si>
  <si>
    <t>Pol151</t>
  </si>
  <si>
    <t>Oceloplechový žlab 100/60, vč. tvarovek, přepážky, víka a závěsů</t>
  </si>
  <si>
    <t>-451229740</t>
  </si>
  <si>
    <t>Pol152</t>
  </si>
  <si>
    <t>Oceloplechový žlab 75/60, vč. tvarovek, přepážky, víka a závěsů</t>
  </si>
  <si>
    <t>454671822</t>
  </si>
  <si>
    <t>Pol153</t>
  </si>
  <si>
    <t>Instalační trubka pevná 16 mm, vč. příslušenství pro upevnění</t>
  </si>
  <si>
    <t>835763785</t>
  </si>
  <si>
    <t>Pol154</t>
  </si>
  <si>
    <t>Instalační trubka pevná 25 mm, vč. příslušenství pro upevnění</t>
  </si>
  <si>
    <t>-1530886902</t>
  </si>
  <si>
    <t>Pol155</t>
  </si>
  <si>
    <t>Instalační trubka ohebná 16 mm, vč. příslušenství pro upevnění</t>
  </si>
  <si>
    <t>1210200891</t>
  </si>
  <si>
    <t>Pol156</t>
  </si>
  <si>
    <t>Instalační trubka ohebná 25 mm, vč. příslušenství pro upevnění</t>
  </si>
  <si>
    <t>1636839825</t>
  </si>
  <si>
    <t>Pol157</t>
  </si>
  <si>
    <t>Instalační trubka ohebná 32 mm, vč. příslušenství pro upevnění</t>
  </si>
  <si>
    <t>1965981141</t>
  </si>
  <si>
    <t>Pol158</t>
  </si>
  <si>
    <t>Ostatní elektromont. materiál (krabice, příchytky, spoj. materiál, atd.)</t>
  </si>
  <si>
    <t>1989958710</t>
  </si>
  <si>
    <t>Pol159</t>
  </si>
  <si>
    <t>Demontáže stávajících částí MaR včetně přesunu suti a vybouraných hmot na skládku a poplatku za skládku</t>
  </si>
  <si>
    <t>143738192</t>
  </si>
  <si>
    <t>Pol160</t>
  </si>
  <si>
    <t>Elektromontážní práce</t>
  </si>
  <si>
    <t>1919963333</t>
  </si>
  <si>
    <t>Pol161</t>
  </si>
  <si>
    <t>Stavební přípomoce (prostupy, drážky, atd.)</t>
  </si>
  <si>
    <t>86410237</t>
  </si>
  <si>
    <t>D5</t>
  </si>
  <si>
    <t>Ostatní položky</t>
  </si>
  <si>
    <t>Pol162</t>
  </si>
  <si>
    <t>Příprava grafických stránek web serverů</t>
  </si>
  <si>
    <t>-318792117</t>
  </si>
  <si>
    <t>Pol163</t>
  </si>
  <si>
    <t>Příprava aplikačního SW řídicího systému MaR</t>
  </si>
  <si>
    <t>-2070549738</t>
  </si>
  <si>
    <t>Pol164</t>
  </si>
  <si>
    <t>Zprovoznění systému MaR a instalovaných technologií</t>
  </si>
  <si>
    <t>1089434416</t>
  </si>
  <si>
    <t>Pol165</t>
  </si>
  <si>
    <t>Výchozí revize elektroinstalace MaR</t>
  </si>
  <si>
    <t>-188224749</t>
  </si>
  <si>
    <t>Pol166</t>
  </si>
  <si>
    <t>Zaškolení obsluhy (vč. zpracování návodu k obsluze a údržbě)</t>
  </si>
  <si>
    <t>-910452342</t>
  </si>
  <si>
    <t>Pol167</t>
  </si>
  <si>
    <t>Doprava osob a materiálu</t>
  </si>
  <si>
    <t>140440011</t>
  </si>
  <si>
    <t>Pol168</t>
  </si>
  <si>
    <t>Likvidace odpadů</t>
  </si>
  <si>
    <t>-2109020197</t>
  </si>
  <si>
    <t>1.4.5 - Elektroinstalace - silnoproud</t>
  </si>
  <si>
    <t xml:space="preserve">    21-M - Elektromontáže - silnoproud</t>
  </si>
  <si>
    <t xml:space="preserve">      1 - Rozvaděče- ref. Typ Schrack Technik</t>
  </si>
  <si>
    <t xml:space="preserve">      2 - Svítidla reference fy. Elkovo čepelík, Vyrtych, Osmont, Trevos</t>
  </si>
  <si>
    <t xml:space="preserve">      02.01.2017 - Koncové prvky-zásuvky , vypínače (ref. ABB, Kopos)</t>
  </si>
  <si>
    <t xml:space="preserve">      3 - Kabely</t>
  </si>
  <si>
    <t xml:space="preserve">      4 - Společné kabelové trasy</t>
  </si>
  <si>
    <t xml:space="preserve">      5 - Uzemnění, pospojování</t>
  </si>
  <si>
    <t xml:space="preserve">      6 - Byt školníka</t>
  </si>
  <si>
    <t xml:space="preserve">      7 - Ostatní</t>
  </si>
  <si>
    <t>Elektromontáže - silnoproud</t>
  </si>
  <si>
    <t>Rozvaděče- ref. Typ Schrack Technik</t>
  </si>
  <si>
    <t>1.1</t>
  </si>
  <si>
    <t>Výměna 3ks stávajících nožových pojistek v pojistkové skříni na objektu podle předpisu PRE d.i</t>
  </si>
  <si>
    <t>1.2</t>
  </si>
  <si>
    <t>Nový elektroměrový rozvaděč a hlavní rozvaděč viz. výkres RE+HR. Schrack RAK skříňový oceloplechový rozvaděč , dělená pole, jmenovitý proud 3x250A, Ujm= 500V, Izk= do 15kA, 2x pole 800x2000x400mm (šxvxhl), vč. 100mm postavec,provedení rozvaděčů EI 30 DP1,</t>
  </si>
  <si>
    <t xml:space="preserve">vč. 100mm postavec,provedení rozvaděčů EI 30 DP1, IP 54/20.  výzbroj rozvaděče viz. výkres tohoto rozvaděče, dodávka rozvaděče komplet včetně sběrni</t>
  </si>
  <si>
    <t xml:space="preserve">svorkovnic a průchodek, přihrádky na dokumentaci a veškerého příslušenství.  Povrchová úprava rozvaděče -bílá barva.</t>
  </si>
  <si>
    <t>1.3</t>
  </si>
  <si>
    <t>Demontáž stávajících rozvaděčů RH+ RE vč. odpojení přívodů a vývodů</t>
  </si>
  <si>
    <t>1.4</t>
  </si>
  <si>
    <t xml:space="preserve">R4- oceloplechový rozvaděč M2000, 2U/33, zápustný, IP 30/20,  provedení uzávěru EI 15DP1,sm , Roměr 580/590x1575/1605x250mm mm šxvxhl,výzbroj rozvaděče viz. výkres tohoto rozvaděče, dodávka rozvaděče komplet včetně sběrnic, svorkovnic a průchodek</t>
  </si>
  <si>
    <t xml:space="preserve">přihrádky na dokumentaci a veškerého příslušenství.  Ijm=63A, Izk= do 10kA. Povrchová úprava rozvaděče -bílá barva.</t>
  </si>
  <si>
    <t>1.5</t>
  </si>
  <si>
    <t xml:space="preserve">R6- oceloplechový rozvaděč M2000, 2U/33, zápustný, IP 30/20,  provedení uzávěru EI 15DP1,sm , Roměr 580/590x1575/1605x250mm mm šxvxhl,výzbroj rozvaděče viz. výkres tohoto rozvaděče, dodávka rozvaděče komplet včetně sběrnic, svorkovnic a průchodek</t>
  </si>
  <si>
    <t xml:space="preserve">přihrádky na dokumentaci a veškerého příslušenství.  Ijm=80A, Izk= do 10kA. Povrchová úprava rozvaděče -bílá barva.</t>
  </si>
  <si>
    <t>1.6</t>
  </si>
  <si>
    <t xml:space="preserve">R7- oceloplechový rozvaděč M2000, 2U/33, zápustný, IP 30/20,  provedení uzávěru EI 15DP1,sm , Roměr 580/590x1575/1605x250mm mm šxvxhl,výzbroj rozvaděče viz. výkres tohoto rozvaděče, dodávka rozvaděče komplet včetně sběrnic, svorkovnic a průchodek</t>
  </si>
  <si>
    <t>1.7</t>
  </si>
  <si>
    <t xml:space="preserve">Rsut- oceloplechový rozvaděč M2000, 2U/24, zápustný, IP 30/20,  provedení uzávěru EI 15DP1,sm , Roměr 580/590x1165/1195x250mm šxvxhl,výzbroj rozvaděče viz. výkres tohoto rozvaděče, dodávka rozvaděče komplet včetně sběrnic, svorkovnic a průchodek</t>
  </si>
  <si>
    <t>1.8</t>
  </si>
  <si>
    <t xml:space="preserve">RG-VZT- oceloplechový rozvaděč M2000, 3U/21, zápustný, IP 30/20,  Roměr 800/810x1025/1055x250mm šxvxhl,provedení uzávěru EI 15DP1,sm , výzbroj rozvaděče viz. výkres tohoto rozvaděče, dodávka rozvaděče komplet včetně sběrnic, svorkovnic a průchodek</t>
  </si>
  <si>
    <t xml:space="preserve">přihrádky na dokumentaci a veškerého příslušenství.  Ijm=160A, Izk= do 10kA. Povrchová úprava rozvaděče -bílá barva.</t>
  </si>
  <si>
    <t>1.9</t>
  </si>
  <si>
    <t xml:space="preserve">RS- oceloplechový rozvaděč M2000, zápustný, 1U-12, IP 30/20,  Roměr 360/380x610/640x180mm šxvxhl, provedení uzávěru EI 15DP1,sm , výzbroj rozvaděče viz. výkres tohoto rozvaděče, dodávka rozvaděče komplet včetně sběrnic, svorkovnic a průchodek</t>
  </si>
  <si>
    <t xml:space="preserve">přihrádky na dokumentaci a veškerého příslušenství.  Ijm=40A, Izk= do 10kA. Povrchová úprava rozvaděče -bílá barva.</t>
  </si>
  <si>
    <t>1.10</t>
  </si>
  <si>
    <t>Kabelová oka</t>
  </si>
  <si>
    <t>1.11</t>
  </si>
  <si>
    <t>Demontáž stávajících rozvaděčů R4, R6, R7, Rsut, RS vč. odpojení přívodů a vývodů</t>
  </si>
  <si>
    <t>1.12</t>
  </si>
  <si>
    <t>Instalace rozvaděčů RH, RE, R4, R6, R7, Rsut, RG-VZT, RS</t>
  </si>
  <si>
    <t>1.13</t>
  </si>
  <si>
    <t>Dílenská dokumentace rozvaděčů RE,HR, R4, R6, R7, Rsut, RG-VZT, RS</t>
  </si>
  <si>
    <t>Svítidla reference fy. Elkovo čepelík, Vyrtych, Osmont, Trevos</t>
  </si>
  <si>
    <t>2.1</t>
  </si>
  <si>
    <t xml:space="preserve">A - PŘÍSAZNÉ/ZÁVĚSNÉ ZÁŘIVKOVÉ SVÍTIDLO, LESKLÁ V MŘÍŽKA, EVG, IP 20, ZC236/6ZK -ELKOVO ČEPELÍK, 2x36W,  vč. světelných zdrojů</t>
  </si>
  <si>
    <t>2.2</t>
  </si>
  <si>
    <t>A1 - PŘÍSAZNÉ/ZÁVĚSNÉ ZÁŘIVKOVÉ SVÍTIDLO, 2x36W , LESKLÁ PARABOLICKÁ MŘÍŽKA, EVG, IP 20, ZC236/9ZK -ELKOVO ČEPELÍK, vč. světelných zdrojů</t>
  </si>
  <si>
    <t>2.3</t>
  </si>
  <si>
    <t>B - PŘÍSAZNÉ/ZÁVĚSNÉ ZÁŘIVKOVÉ ASYMETRICKÉ MAT SVÍTIDLO, 1x36W, EVG, IP 20, -ELKOVO ČEPELÍK, vč. světelného zdroje</t>
  </si>
  <si>
    <t>2.4</t>
  </si>
  <si>
    <t>C - PŘÍSAZNÉ/ZÁVĚSNÉ ZÁŘIVKOVÉ SVÍTIDLO, LESKLÁ V MŘÍŽKA, 1x36W, EVG, IP 20, ZC136/6ZK -ELKOVO ČEPELÍK, vč. světelného zdroje</t>
  </si>
  <si>
    <t>2.5</t>
  </si>
  <si>
    <t>D - PŘÍSAZNÉ/ZÁVĚSNÉ ZÁŘIVKOVÉ SVÍTIDLO, 2x36W, EVG, IP 65, -TREVOS, vč. světelných zdrojů</t>
  </si>
  <si>
    <t>2.6</t>
  </si>
  <si>
    <t>DN - PŘÍSAZNÉ/ZÁVĚSNÉ ZÁŘIVKOVÉ SVÍTIDLO, 2x36W, EVG, IP 65, VČ. INTEGROVANÉHO BATERIOVÉHO ZDROJE NA 1 HOD, - TREVOS , vč. světelných zdrojů</t>
  </si>
  <si>
    <t>2.7</t>
  </si>
  <si>
    <t>E - PŘÍSAZNÉ/ZÁVĚSNÉ ZÁŘIVKOVÉ-SPORT,BÍLÁ MŘÍŽKA , 2x58W, EVG, IP 20, -2x58W SPORT-ELKOVO ČEPELÍK, vč. světelných zdrojů</t>
  </si>
  <si>
    <t>2.8</t>
  </si>
  <si>
    <t>F - PŘÍSAZNÉ ZÁŘIVKOVÉ SVÍTIDLO 2x24W, KRYT- DIFÚZNÍ PLASTOVÝ PROFIL, EVG, IP 40, , vč. světelných zdrojů</t>
  </si>
  <si>
    <t>2.9</t>
  </si>
  <si>
    <t>G - PŘÍSAZNÉ ZÁŘIVKOVÉ SVÍTIDLO, 2x36W , KRYT- DIFÚZNÍ PLASTOVÝ PROFIL, EVG, IP 40, , vč. světelných zdrojů</t>
  </si>
  <si>
    <t>G1 - PŘÍSAZNÉ ZÁŘIVKOVÉ SVÍTIDLO, 1x36W , KRYT- DIFÚZNÍ PLASTOVÝ PROFIL, EVG, IP 40, , vč. světelného zdroje</t>
  </si>
  <si>
    <t>2.11</t>
  </si>
  <si>
    <t>H - PŘÍSAZNÉ ZÁŘIVKOVÉ SVÍTIDLO, 2x58W, KRYT- PS, EVG, IP 66, vč. světelných zdrojů</t>
  </si>
  <si>
    <t>2.12</t>
  </si>
  <si>
    <t>D1 - PŘÍSAZNÉ/ZÁVĚSNÉ ZÁŘIVKOVÉ SVÍTIDLO, 1x36W, EVG, IP 65, -TREVOS, vč. světelného zdroje</t>
  </si>
  <si>
    <t>2.13</t>
  </si>
  <si>
    <t xml:space="preserve">I - PŘÍSAZNÉ ZÁŘIVKOVÉ SVÍTIDLO, 1x29W-LED,  PLAST. KRYT, IP44,EVG, INT. BATERIOVÝ ZDROJ 3 HOD.,  OSMONT TITAN (průměr 400mm), vč. světelného zdroje</t>
  </si>
  <si>
    <t>2.14</t>
  </si>
  <si>
    <t xml:space="preserve">J - PŘÍSAZNÉ ZÁŘIVKOVÉ SVÍTIDLO, 1x26W,  PLAST. KRYT, EVG, IP 65, CORSO, VYRTYCH, , vč. světelného zdroje</t>
  </si>
  <si>
    <t xml:space="preserve">K - ZÁVĚSNÉ SVÍTIDLO, SKLENĚNÁ OPÁLOVÁ KOULE Ř 500mm, 3x42W, TYČOVÝ ZÁVĚS 1,2m, LUCIS POLARIS,  vč. světelných zdrojů</t>
  </si>
  <si>
    <t>K1 - ZÁVĚSNÉ SVÍTIDLO, SKLENĚNÁ OPÁLOVÁ KOULE Ř 500mm, 2x42W, TYČOVÝ ZÁVĚS 1,2m, LUCIS POLARIS, vč. světelných zdrojů</t>
  </si>
  <si>
    <t>N - Nouzové svítidlo, 1x8W, 1hod, IP42, (Vyrtych Kokr), Vč. bateriového zdroje na 1 hod</t>
  </si>
  <si>
    <t>N1P - Nouzové svítidlo, 1x8W, 1hod, IP44, (Vyrtych Orcus), Vč. bateriového zdroje na 1 hod, vč. piktogramu</t>
  </si>
  <si>
    <t>2.19</t>
  </si>
  <si>
    <t>N1 - Nouzové svítidlo, 1x8W, 1hod, IP44, (Vyrtych Orcus), Vč. bateriového zdroje na 1 hod</t>
  </si>
  <si>
    <t>2.20</t>
  </si>
  <si>
    <t>N2 - Nouzové přísazné LED svítidlo, 1x8W, 1hod, IP41, vč. integrovaného bateriového zdroje na 1 hod, ROXY S2, 120x120x40mm</t>
  </si>
  <si>
    <t>2.21</t>
  </si>
  <si>
    <t>N3 - Nouzové svítidlo, 1x3,5W, 1hod, IP66, (Vyrtych Multi Rambo 1H- LED, integrovaný napájecí zdroj-1 hod)</t>
  </si>
  <si>
    <t>2.22</t>
  </si>
  <si>
    <t>N4 - Nouzové svítidlo-směr úniku, LED , 1hod, IP20, 2x piktogram (Vyrtych Velos), vč. lankových závěsů</t>
  </si>
  <si>
    <t>2.23</t>
  </si>
  <si>
    <t>N5 - Nouzové svítidlo, 1x8W, 1hod, IP65, Vč. bateriového zdroje na 3 hod, (Vyrtych Atlantic),</t>
  </si>
  <si>
    <t>2.24</t>
  </si>
  <si>
    <t>Zářivkové svítidlo, 2x36W, přísazné, IP 65, EVG, vč. světelných zdrojů</t>
  </si>
  <si>
    <t>2.25</t>
  </si>
  <si>
    <t>Lankový závěs pro svítidlo 2ks, příchyty</t>
  </si>
  <si>
    <t>2.26</t>
  </si>
  <si>
    <t>Drobný nespecifikovaný materiál</t>
  </si>
  <si>
    <t>2.27</t>
  </si>
  <si>
    <t>Led svítidlo 230V- polohovatelná lampa na stůl, vč. světelného zdroje</t>
  </si>
  <si>
    <t>2.28</t>
  </si>
  <si>
    <t>Demontáž stávajících svítidel v řešených částech</t>
  </si>
  <si>
    <t>2.29</t>
  </si>
  <si>
    <t>Ekologická likvidace stávajících svítidel vč. světelných zdrojů</t>
  </si>
  <si>
    <t>2.30</t>
  </si>
  <si>
    <t>Montáž svítidel</t>
  </si>
  <si>
    <t>02.01.2017</t>
  </si>
  <si>
    <t>Koncové prvky-zásuvky , vypínače (ref. ABB, Kopos)</t>
  </si>
  <si>
    <t>2.1.1</t>
  </si>
  <si>
    <t>Jednoduchá zásuvka 1fázová vč. integrované přepětové ochrany 3. stupně, vč. základny a rámečku (barva bílá)</t>
  </si>
  <si>
    <t>2.1.2</t>
  </si>
  <si>
    <t>Jednoduchá zásuvka 1fázová vč. integrované přepětové ochrany 3. stupně, vč. základny a rámečku (barva bílá), s clonkami</t>
  </si>
  <si>
    <t>2.1.3</t>
  </si>
  <si>
    <t xml:space="preserve">Jednoduchá zásuvka 1fázová , vč. základny a  rámečku, (barva bílá)</t>
  </si>
  <si>
    <t>2.1.4</t>
  </si>
  <si>
    <t xml:space="preserve">Jednoduchá zásuvka 1fázová , vč. základny a  rámečku, (barva bílá), s clonkami</t>
  </si>
  <si>
    <t>2.1.5</t>
  </si>
  <si>
    <t>Jednoduchá zásuvka 1fázová s víčkem v krytí vč. krabice na povrch</t>
  </si>
  <si>
    <t>2.1.6</t>
  </si>
  <si>
    <t>Jednoduchá zásuvka 1fázová , IP 65, zapuštěná montáž, ABB garant</t>
  </si>
  <si>
    <t>2.1.7</t>
  </si>
  <si>
    <t xml:space="preserve">Jednoduchá zásuvka 1fázová , IP 44, vč. základny a  rámečku, (barva bílá)</t>
  </si>
  <si>
    <t>2.1.8</t>
  </si>
  <si>
    <t xml:space="preserve">Jednoduchá zásuvka 1fázová , do podlahové krabice modul 45, Legrand,  (barva bílá)</t>
  </si>
  <si>
    <t>2.1.9</t>
  </si>
  <si>
    <t xml:space="preserve">Jednoduchá zásuvka 1fázová , do podlahové krabice modul 45, Legrand,  (barva bílá), vč. modulu integrované přepětové ochrany 3. stupně</t>
  </si>
  <si>
    <t>2.1.10</t>
  </si>
  <si>
    <t>Servisní vypínač 2x20A, v krytí, na povrch</t>
  </si>
  <si>
    <t>2.1.11</t>
  </si>
  <si>
    <t>Servisní vypínač 3x25A, v krytí na povrch</t>
  </si>
  <si>
    <t>2.1.12</t>
  </si>
  <si>
    <t>Servisní vypínač 3x40A, v krytí na povrch</t>
  </si>
  <si>
    <t>2.1.13</t>
  </si>
  <si>
    <t xml:space="preserve">Jednoduchý vypínač vč. základny a rámečku,    IP44                       (barva bílá)</t>
  </si>
  <si>
    <t>2.1.14</t>
  </si>
  <si>
    <t xml:space="preserve">Jednoduchý vypínač vč. základny a rámečku                       (barva bílá)</t>
  </si>
  <si>
    <t>2.1.15</t>
  </si>
  <si>
    <t xml:space="preserve">Dvojitý vypínač vč. základny a rámečku                       (barva bílá)</t>
  </si>
  <si>
    <t>2.1.16</t>
  </si>
  <si>
    <t xml:space="preserve">Schodištový přepínač, vč. základny a rámečku               (barva bílá)</t>
  </si>
  <si>
    <t>2.1.17</t>
  </si>
  <si>
    <t xml:space="preserve">Schodištový přepínač, vč. základny a rámečku, IP44               (barva bílá)</t>
  </si>
  <si>
    <t>2.1.18</t>
  </si>
  <si>
    <t xml:space="preserve">Křížový přepínač, vč. základny a rámečku               (barva bílá)</t>
  </si>
  <si>
    <t>2.1.19</t>
  </si>
  <si>
    <t>Pohybový spínač osvětlení s nastavitelnou dobou zpožděného odpadu</t>
  </si>
  <si>
    <t>2.1.20</t>
  </si>
  <si>
    <t>Vyrážecí tlačítko, červené, IP44, zápustné</t>
  </si>
  <si>
    <t>2.1.21</t>
  </si>
  <si>
    <t>Otočný vypínač, v krytí, IP65, na povrch, 4x50A</t>
  </si>
  <si>
    <t>2.1.22</t>
  </si>
  <si>
    <t>Otočný vypínač, v krytí, IP65, na povrch, 4x40A</t>
  </si>
  <si>
    <t>2.1.23</t>
  </si>
  <si>
    <t>Otočný vypínač, v krytí, IP65, na povrch, 4x25A</t>
  </si>
  <si>
    <t>2.1.24</t>
  </si>
  <si>
    <t>Otočný vypínač, v krytí, IP65, na povrch, 2x25A</t>
  </si>
  <si>
    <t>2.1.25</t>
  </si>
  <si>
    <t>Zásuvka 400V/16A pod omítku, IP 44, 3L+PE+N</t>
  </si>
  <si>
    <t>2.1.26</t>
  </si>
  <si>
    <t xml:space="preserve">Tlačítkový ovladač s LED- indikace, vč. základny a rámečku                                                       (barva bílá)</t>
  </si>
  <si>
    <t>2.1.27</t>
  </si>
  <si>
    <t xml:space="preserve">Tlačítkový ovladač s LED- indikace, vč. základny a rámečku, IP 44                                                       (barva bílá)</t>
  </si>
  <si>
    <t>2.1.28</t>
  </si>
  <si>
    <t>Jednoduchý vypínač, IP 65, zapuštěná montáž, ABB garant</t>
  </si>
  <si>
    <t>2.1.29</t>
  </si>
  <si>
    <t>přístrojová krabice pro zásuvku do podparapetního kanálu</t>
  </si>
  <si>
    <t>2.1.30</t>
  </si>
  <si>
    <t>přístrojová krabice pro zásuvku do zdi nebo SDK</t>
  </si>
  <si>
    <t>2.1.31</t>
  </si>
  <si>
    <t>přístrojová krabice pro vypínač do zdi nebo SDK</t>
  </si>
  <si>
    <t>2.1.32</t>
  </si>
  <si>
    <t>přístrojová krabice pro zásuvku do materiálu stupně hořlavosti C3</t>
  </si>
  <si>
    <t>2.1.33</t>
  </si>
  <si>
    <t>přístrojová krabice pro vypínač do materiálu stupně hořlavosti C3</t>
  </si>
  <si>
    <t>2.1.34</t>
  </si>
  <si>
    <t>rozvodná krabice s víčkem a svorkovnicí do zdi nebo SDK , hl. 42mm</t>
  </si>
  <si>
    <t>2.1.35</t>
  </si>
  <si>
    <t>krabice odbočná do zdi nebo SDK, hl 50mm s víčkem</t>
  </si>
  <si>
    <t>2.1.36</t>
  </si>
  <si>
    <t>krabice rozvodná s víčkem a svorkovnicí do zdi nebo SDK, hl 50mm</t>
  </si>
  <si>
    <t>2.1.37</t>
  </si>
  <si>
    <t>instalační PP/PE krabice s zaklapovacím víčkem na povrch, IP 54, se svorkovnicí, rozměr 85x85x40mm</t>
  </si>
  <si>
    <t>2.1.38</t>
  </si>
  <si>
    <t>instalační PP/PE krabice s zaklapovacím víčkem na povrch, IP 54, se svorkovnicí, rozměr 105x105x40mm</t>
  </si>
  <si>
    <t>2.1.39</t>
  </si>
  <si>
    <t>Podlahová krabice s nastavitelnou hloubkou 75 až 105mm, rozměr 270x270mm, pro 18 modulů MOSAIC (LEGRAND 89605) , vč. instalačních vaniček pro přístroje MOSAIC, vč. instalační plastové krabice</t>
  </si>
  <si>
    <t>2.1.40</t>
  </si>
  <si>
    <t xml:space="preserve">Protahovací podlahová krabice s nastavitelnou hloubkou 75 až 105mm, rozměr 270x270mm,   (LEGRAND 89605) , vč. instalační plastové krabice</t>
  </si>
  <si>
    <t>2.1.41</t>
  </si>
  <si>
    <t>Protahovací podlahová krabice s víkem</t>
  </si>
  <si>
    <t>2.1.42</t>
  </si>
  <si>
    <t>Plastový protahovací kanál do podlahy 150x28mm, 3 komory</t>
  </si>
  <si>
    <t>2.1.43</t>
  </si>
  <si>
    <t>drobný nespecifikovaný materiál</t>
  </si>
  <si>
    <t>2.1.44</t>
  </si>
  <si>
    <t>Instalace koncových prvků-zásuvek a vypínačů</t>
  </si>
  <si>
    <t>Kabely</t>
  </si>
  <si>
    <t>3.1</t>
  </si>
  <si>
    <t xml:space="preserve">PRAFlaSafe T  1x120mm2 - černý</t>
  </si>
  <si>
    <t>3.2</t>
  </si>
  <si>
    <t xml:space="preserve">PRAFlaSafe T   1x70mm2 - zž</t>
  </si>
  <si>
    <t>3.3</t>
  </si>
  <si>
    <t>PRAFlaSafeX 4Jx70mm2</t>
  </si>
  <si>
    <t>3.4</t>
  </si>
  <si>
    <t>PRAFlaSafeX 4Jx35mm2</t>
  </si>
  <si>
    <t>3.5</t>
  </si>
  <si>
    <t>PRAFlaSafeX 4Jx16mm2</t>
  </si>
  <si>
    <t>3.6</t>
  </si>
  <si>
    <t>PRAFlaSafeX 4Jx10mm2</t>
  </si>
  <si>
    <t>3.7</t>
  </si>
  <si>
    <t>PRAFlaSafeX 4Jx4mm2</t>
  </si>
  <si>
    <t>3.8</t>
  </si>
  <si>
    <t>PRAFlaSafeX 4Jx2,5mm2</t>
  </si>
  <si>
    <t>3.9</t>
  </si>
  <si>
    <t>PRAFlaSafeX 5Jx16mm2</t>
  </si>
  <si>
    <t>PRAFlaSafeX 5Jx10mm2</t>
  </si>
  <si>
    <t>PRAFlaSafeX 5Jx6mm2</t>
  </si>
  <si>
    <t>PRAFlaSafeX 5Jx4mm2</t>
  </si>
  <si>
    <t>PRAFlaSafeX 5Jx2,5mm2</t>
  </si>
  <si>
    <t>PRAFlaSafeX 5Jx1,5mm2</t>
  </si>
  <si>
    <t>PRAFlaSafeX 3Jx4mm2</t>
  </si>
  <si>
    <t>PRAFlaSafeX 3Jx2,5mm2</t>
  </si>
  <si>
    <t>PRAFlaDur 3Jx2,5mm2</t>
  </si>
  <si>
    <t>PRAFlaSafeX 4Jx1,5mm2</t>
  </si>
  <si>
    <t>PRAFlaSafeX 3Jx1,5mm2</t>
  </si>
  <si>
    <t>PRAFlaSafeX 3 Ox1,5mm2</t>
  </si>
  <si>
    <t>3.21</t>
  </si>
  <si>
    <t>CGSG 5x16 mm2</t>
  </si>
  <si>
    <t>CGSG 5x10 mm2</t>
  </si>
  <si>
    <t>CGSG 5x4 mm2</t>
  </si>
  <si>
    <t>CGSG 5x2,5 mm2</t>
  </si>
  <si>
    <t>CGSG 5x1,5 mm2</t>
  </si>
  <si>
    <t>CGSG 3x2,5 mm2</t>
  </si>
  <si>
    <t>CH-R 35mm2</t>
  </si>
  <si>
    <t>CH-R 25mm2</t>
  </si>
  <si>
    <t>CH-R 16mm2</t>
  </si>
  <si>
    <t>3.30</t>
  </si>
  <si>
    <t>CH-R 10mm2</t>
  </si>
  <si>
    <t>3.31</t>
  </si>
  <si>
    <t>CH-R 6mm2</t>
  </si>
  <si>
    <t>3.32</t>
  </si>
  <si>
    <t>Instalace kabelových tras vč. čitelného a trvanlivého popisu na obou koncích</t>
  </si>
  <si>
    <t>Společné kabelové trasy</t>
  </si>
  <si>
    <t>4.1</t>
  </si>
  <si>
    <t>Chránička pr. 125/110mm ohebná, oheň retardující, bezhalogenová</t>
  </si>
  <si>
    <t>4.2</t>
  </si>
  <si>
    <t>Chránička pr. 80mm ohebná, oheň retardující, bezhalogenová</t>
  </si>
  <si>
    <t>4.3</t>
  </si>
  <si>
    <t>Chránička pr. 63mm ohebná, oheň retardující, bezhalogenová</t>
  </si>
  <si>
    <t>4.4</t>
  </si>
  <si>
    <t>Chránička pr. 100mm ohebná, oheň retardující, bezhalogenová</t>
  </si>
  <si>
    <t>4.5</t>
  </si>
  <si>
    <t>Pevná trubka oheń retardující a samozhášivá pr. 40mm,750N, vč. spojek, příchytek a veškerého příslušenství</t>
  </si>
  <si>
    <t>4.6</t>
  </si>
  <si>
    <t>Pevná trubka oheń retardující a samozhášivá pr. 32mm,750N, vč. spojek, příchytek a veškerého příslušenství</t>
  </si>
  <si>
    <t>4.7</t>
  </si>
  <si>
    <t xml:space="preserve">Pevná trubka oheń retardující a samozhášivá  pr. 25mm,750N, vč. spojek, příchytek a veškerého příslušenství</t>
  </si>
  <si>
    <t>4.8</t>
  </si>
  <si>
    <t>Pevná trubka oheń retardující a samozhášivá pr. 20mm,750N, vč. spojek, příchytek a veškerého příslušenství</t>
  </si>
  <si>
    <t>4.9</t>
  </si>
  <si>
    <t>Pevná trubka oheń retardující a samozhášivá pr. 16mm, 750N,vč. spojek, příchytek a veškerého příslušenství</t>
  </si>
  <si>
    <t>Ohebná trubka oheń retardující a samozhášivá 750N pr. 40mm, vč. příchytek a veškerého příslušenství</t>
  </si>
  <si>
    <t>Ohebná trubka oheń retardující a samozhášivá 750N pr. 32mm, vč. příchytek a veškerého příslušenství</t>
  </si>
  <si>
    <t>Ohebná trubka oheń retardující a samozhášivá 750N pr. 25mm, vč. příchytek a veškerého příslušenství</t>
  </si>
  <si>
    <t>Ohebná trubka oheń retardující a samozhášivá 750N pr. 20mm, vč. příchytek a veškerého příslušenství</t>
  </si>
  <si>
    <t>4.14</t>
  </si>
  <si>
    <t>Ohebná trubka oheń retardující a samozhášivá 750N pr. 16mm, vč. příchytek a veškerého příslušenství</t>
  </si>
  <si>
    <t>PVC instalační lišta 17x17 mm , vč. Víka a veškerého příslušenství</t>
  </si>
  <si>
    <t>PVC instalační lišta 20x20 mm , vč. Víka a veškerého příslušenství</t>
  </si>
  <si>
    <t>PVC instalační lišta 40x20 mm , vč. Víka a veškerého příslušenství</t>
  </si>
  <si>
    <t>kabelový žlab plný (galvanicky pozinkovaný) 200x110, vč. spojových dílů, vč. závěsných a úchytných konstrukcí, vč. příslušenství</t>
  </si>
  <si>
    <t>Zákryt kabelového žlabu 200x110, kovovým víkem</t>
  </si>
  <si>
    <t>4.20</t>
  </si>
  <si>
    <t>kabelový žlab drátěný (galvanicky pozinkovaný) 200x60, vč. spojových dílů, vč. závěsných a úchytných konstrukcí, vč. příslušenství</t>
  </si>
  <si>
    <t>4.21</t>
  </si>
  <si>
    <t>úhlové sekce 45°, 90° k kabelovému žlabu 200x60</t>
  </si>
  <si>
    <t>4.22</t>
  </si>
  <si>
    <t>kabelový žlab drátěný (galvanicky pozinkovaný) 150x60, vč. spojových dílů, vč. závěsných a úchytných konstrukcí, vč. příslušenství</t>
  </si>
  <si>
    <t>4.23</t>
  </si>
  <si>
    <t>úhlové sekce 45°, 90° k kabelovému žlabu 150x60</t>
  </si>
  <si>
    <t>4.24</t>
  </si>
  <si>
    <t>kabelový žlab drátěný (galvanicky pozinkovaný) 100x60, vč. spojových dílů, vč. závěsných a úchytných konstrukcí, vč. příslušenství</t>
  </si>
  <si>
    <t>4.25</t>
  </si>
  <si>
    <t>úhlové sekce 45°, 90° k kabelovému žlabu 100x60</t>
  </si>
  <si>
    <t>4.26</t>
  </si>
  <si>
    <t>kabelový žlab drátěný (galvanicky pozinkovaný) 75x60, vč. spojových dílů, vč. závěsných a úchytných konstrukcí, vč. příslušenství</t>
  </si>
  <si>
    <t>4.27</t>
  </si>
  <si>
    <t>úhlové sekce 45°, 90° k kabelovému žlabu 75x60</t>
  </si>
  <si>
    <t>4.28</t>
  </si>
  <si>
    <t>kabelový žlab drátěný (galvanicky pozinkovaný) 50x60, vč. spojových dílů, vč. závěsných a úchytných konstrukcí, vč. příslušenství</t>
  </si>
  <si>
    <t>4.29</t>
  </si>
  <si>
    <t>úhlové sekce 45°, 90° k kabelovému žlabu 50x60</t>
  </si>
  <si>
    <t>4.30</t>
  </si>
  <si>
    <t>Podparapetní kanál, dvoukomorový PK 140x70 D, bílý, vč. veškerého příslušenství</t>
  </si>
  <si>
    <t>4.31</t>
  </si>
  <si>
    <t>Příchytky kabelu s požární odolností 45 minut, do pr. 30mm, vč. kotvy do zdi, betonu</t>
  </si>
  <si>
    <t>4.32</t>
  </si>
  <si>
    <t>4.33</t>
  </si>
  <si>
    <t>Montáž a označení společných kabelových tras</t>
  </si>
  <si>
    <t>Uzemnění, pospojování</t>
  </si>
  <si>
    <t>5.1</t>
  </si>
  <si>
    <t>Potenciálová svorkovnice</t>
  </si>
  <si>
    <t>5.2</t>
  </si>
  <si>
    <t>Svorky na ochranné pospojení</t>
  </si>
  <si>
    <t>5.3</t>
  </si>
  <si>
    <t>Montáž a označení</t>
  </si>
  <si>
    <t>Byt školníka</t>
  </si>
  <si>
    <t>6.2</t>
  </si>
  <si>
    <t xml:space="preserve">Dvojitá zásuvka 1fázová , vč. základny a  rámečku, (barva bílá) - Tango</t>
  </si>
  <si>
    <t>6.3</t>
  </si>
  <si>
    <t xml:space="preserve">Jednoduchá zásuvka 1fázová , vč. základny a  rámečku, (barva bílá) - Tango</t>
  </si>
  <si>
    <t>6.4</t>
  </si>
  <si>
    <t xml:space="preserve">Jednopólový vypínač, vč. základny a rámečku               (barva bílá)</t>
  </si>
  <si>
    <t>6.5</t>
  </si>
  <si>
    <t>6.6</t>
  </si>
  <si>
    <t xml:space="preserve">Dvojitý přepínač, vč. základny a rámečku               (barva bílá)</t>
  </si>
  <si>
    <t>6.7</t>
  </si>
  <si>
    <t>Demontáž stávajících zásuvek a vypínačů</t>
  </si>
  <si>
    <t>6.8</t>
  </si>
  <si>
    <t>6.9</t>
  </si>
  <si>
    <t>Doplnění jističe do rozvaděče bytu školníka 2A/B</t>
  </si>
  <si>
    <t>Instalace nových zásuvek a vypínačů, kabelů, trubek</t>
  </si>
  <si>
    <t>Ostatní</t>
  </si>
  <si>
    <t>7.1</t>
  </si>
  <si>
    <t>vypěňující vodou ředitelná protipožární hmota. s požární odolností 60min balení po 3kg</t>
  </si>
  <si>
    <t>7.2</t>
  </si>
  <si>
    <t>Časové relé, spinač (doběhový pro ventilátor VZT 230V, do 150W) multifunkční - čtyřvodič</t>
  </si>
  <si>
    <t>7.3</t>
  </si>
  <si>
    <t>Opětovné napojení vypěněných čerpadel s proměnným průtokem profese ÚT, CHL- 6ks (ÚT1, ÚT2, ÚT3, ÚT4 v m.č. 1.11, ÚT5, ÚT6 v m.č. 1.05). Přizemnění těchto čerpadel.</t>
  </si>
  <si>
    <t>7.4</t>
  </si>
  <si>
    <t>Stavební přípomoce, prostupy</t>
  </si>
  <si>
    <t>7.5</t>
  </si>
  <si>
    <t>Autorský dozor</t>
  </si>
  <si>
    <t>7.8</t>
  </si>
  <si>
    <t>Kompletace, oživení</t>
  </si>
  <si>
    <t>7.9</t>
  </si>
  <si>
    <t>Doprava materiálu na stavbu do 50km</t>
  </si>
  <si>
    <t>Demontážní práce související s elektroinstalací silnoproud v řešené části objektu včetně přesunu suti a vybouraných hmot na skládku a poplatku za skládku</t>
  </si>
  <si>
    <t>7.11</t>
  </si>
  <si>
    <t>Příprava na demontáž a odpojení (vč. přípravy na odpojení -demontáža a ověření skutečného stavu) stávajících rozvaděčů RE, HR, R4, R6, R7, RS (u tělocvičny), Rsut(suterén).</t>
  </si>
  <si>
    <t>7.12</t>
  </si>
  <si>
    <t>Ekologická likvidace demontovaných zařízení a částí elektro</t>
  </si>
  <si>
    <t>7.13</t>
  </si>
  <si>
    <t>Lokální změna stávající kabelové trasy (přizvednutí) v chodbě v suterénu v rámci možností stávajících délek kabelů, vč. úpravy kabelového žlabu.</t>
  </si>
  <si>
    <t>7.14</t>
  </si>
  <si>
    <t>Popisy elektrických zařízení (rozvaděče , svítidla, nouzová svítidla, hl. trasy..)</t>
  </si>
  <si>
    <t>Vyjednání vyjímky na PRE ohledně umístění elektroměrového rozvaděče RE v přízemí na chodbě v původní pozici.</t>
  </si>
  <si>
    <t>Revize</t>
  </si>
  <si>
    <t>1.4.6 - Elektroinstalace - slaboproud</t>
  </si>
  <si>
    <t>D1 - Školní rozhlas</t>
  </si>
  <si>
    <t>D2 - Strukturovaná kabeláž</t>
  </si>
  <si>
    <t>D3 - Nová IP telefonní ústředna</t>
  </si>
  <si>
    <t>D4 - Společná televizní anténa</t>
  </si>
  <si>
    <t>D5 - Školní zvonek</t>
  </si>
  <si>
    <t>D6 - PZTS poplachová zabezpečovací a tísňová signalizace</t>
  </si>
  <si>
    <t>D7 - Příprava pro AV rozvody</t>
  </si>
  <si>
    <t>D8 - Společné konstrukce</t>
  </si>
  <si>
    <t>Školní rozhlas</t>
  </si>
  <si>
    <t>Podhledový reproduktor školního rozhlasu 6 – 3 – 1,5 W rms / 100 V dle ČSN EN 54 -24</t>
  </si>
  <si>
    <t>Rozvaděč 19" 18U 600x600 pro instalaci ústředny rozhlasu, včetně prosklených dveří</t>
  </si>
  <si>
    <t>Kabelová příchytka funkční při požáru PH30-R dle ZP27 dle ČSN 73 0848</t>
  </si>
  <si>
    <t>Prosklené vyrážecí tlačítko s jedním párem kontaktů pro spuštění evakuace s nápisem "SPUŠTĚNÍ EVAKUACE"</t>
  </si>
  <si>
    <t>Kovový kabelový žlab 100x60 s požární odolností P30-R včetně uchycení do stropu,tvarovek, příslušenství, komplet včetně montáže</t>
  </si>
  <si>
    <t>Propojení, montáž, oživení, revize, měření, protokoly, školení obsluhy, přípomocné práce, vrtání, řezání</t>
  </si>
  <si>
    <t>1.19</t>
  </si>
  <si>
    <t>Drobný nespecifikovaný montážní materiál</t>
  </si>
  <si>
    <t>Strukturovaná kabeláž</t>
  </si>
  <si>
    <t>Stojanový datový rozvaděč 800x800x42U, včetně dveří se zámkem, ventilační jednotky, napájecího panelu s 10zásuvkami s přepětovou ochranou, s policí pro nestandardní zařízení komplet</t>
  </si>
  <si>
    <t>Nástěnný rozvaděč 19" 600x600x18U včetně dveří se zámkem, ventilační jednotky, napájecího panelu s 5zásuvkami s přepětovou ochranou, komplet</t>
  </si>
  <si>
    <t>19" FO vana komplet,12xMM,pigtaily,kazeta,1U</t>
  </si>
  <si>
    <t>Patch panel cat6 24x RJ45</t>
  </si>
  <si>
    <t>Horizontální vyvazovací panel 1U</t>
  </si>
  <si>
    <t>Patch kabel cat 6, 1m</t>
  </si>
  <si>
    <t>Patch kabel cat 6, 2m</t>
  </si>
  <si>
    <t>Optický propojovací kabel duplex MM, 2m</t>
  </si>
  <si>
    <t>Gigabit switch 48 ports +2x SFP+ SFP duplex moduly, komplet</t>
  </si>
  <si>
    <t xml:space="preserve">Gigabit switch 24ports  PoE</t>
  </si>
  <si>
    <t>SFP modul Gbit MM</t>
  </si>
  <si>
    <t>Panel domácího telefonu pro napojení na IP ústřednu se čtyřmi tlačítky, kódovou klávesnicí, hovorovou jednotkou, včetně instalační krabice</t>
  </si>
  <si>
    <t>Tel/dat dvojzásuvka 2xRJ45 cat6,včetně instalační krabice, instalačního rámečku, komplet, krycí ramečky dle koordinace se silnoproudými zásuvkami</t>
  </si>
  <si>
    <t xml:space="preserve">Tel/dat zásuvka RJ45 cat 6,pro instalaci do podlahové krabice modul 22,5x45 včetně instalačního materiálu, - podlahová krabice  dodávkou profese silnoproud</t>
  </si>
  <si>
    <t>Tel/dat zásuvka RJ45 cat 6,pro instalaci na DIN lištu do rozvaděče včetně instalačního materiálu</t>
  </si>
  <si>
    <t>bezdrátové přístupové body WiFi 802.11 a/b/g/n, až 450Mbps, Dual-Band 2.4GHz + 5GHz, MIMO, funkce AP/Hotspot, 2x GLAN, PoE, s podporou minimálně 2 sítí</t>
  </si>
  <si>
    <t>Měření signálu WiFi na místě před instalací, komplet</t>
  </si>
  <si>
    <t>Kabel UTP cat6, bezhalogenový</t>
  </si>
  <si>
    <t>Kabel 2x1,5 pro napájení zámku</t>
  </si>
  <si>
    <t>optický kabel pro vnitřní použití 12vl. MM</t>
  </si>
  <si>
    <t>Trubka ohebná elektroinstalační pr. 25mm</t>
  </si>
  <si>
    <t>Trubka ohebná elektroinstalační pr. 32mm</t>
  </si>
  <si>
    <t>Trubka ohebná elektroinstalační pr. 40mm</t>
  </si>
  <si>
    <t>Trubka pevná elektroinstalační pr. 25mm včetně montážního materiálu pro uchycení ke stropu nebo stěně</t>
  </si>
  <si>
    <t>Kovový kabelový žlab 150x60 včetně uchycení do stropu, víka,tvarovek, příslušenství, komplet včetně montáže</t>
  </si>
  <si>
    <t>Kovový kabelový žlab 200x60 včetně uchycení do stropu, víka,tvarovek, příslušenství, komplet včetně montáže</t>
  </si>
  <si>
    <t>Kovový kabelový žlab 300x60 včetně uchycení do stropu, víka,tvarovek, příslušenství, komplet včetně montáže</t>
  </si>
  <si>
    <t>Strojní drážkování pro trubky pr. 32mm, + zához drážky</t>
  </si>
  <si>
    <t>2.32</t>
  </si>
  <si>
    <t>2.34</t>
  </si>
  <si>
    <t>Nová IP telefonní ústředna</t>
  </si>
  <si>
    <t>IP telefonní řešení pro provoz školy, 32 poboček, napojení do internetu, 2x ISDN2, - Napojení do telefonní sítě bude provedeno podle aktuální nabídky provozovatele sítě tak, aby byl provoz ekonomický</t>
  </si>
  <si>
    <t>IP telefon s manažerskými funkcemi, napájení PoE (recepce, ředitelna, sborovna, hospodářka)</t>
  </si>
  <si>
    <t>IP telefon, napájení PoE (do kabinetů)</t>
  </si>
  <si>
    <t>UPS 500W 30minut</t>
  </si>
  <si>
    <t>Společná televizní anténa</t>
  </si>
  <si>
    <t>Rozšíření hlavní stanice o 6 výstupů do 6 koncových zásuvek pro signál pozemní DVB-T, rádio FM VKV88-180MHz</t>
  </si>
  <si>
    <t>Koncová zásuvka 75ohm včetně včetně instalační krabice, instalačního rámečku, komplet, krycí ramečky dle koordinace se silnoproudými zásuvkami</t>
  </si>
  <si>
    <t xml:space="preserve">Koaxiální kabel 75 ohm  bezhalogenový</t>
  </si>
  <si>
    <t>Trubka ohebná elektroinstalační pr. 20mm</t>
  </si>
  <si>
    <t>Školní zvonek</t>
  </si>
  <si>
    <t>Hlavní hodiny vhodné pro řízení systémů jednotného času a školního zvonění v rozsahu do 80 ks podružných hodin řízených kódem, do 20 ks podružných hodin řízených minutovými impulsy, 1 podružná linka, 4 interní spínací rele, možnost synchronizace signálem GPS, DCF 77, časovým telegramem IF 482, 80 přednastavených časových zón, montáž nástěnná nebo na lištu DIN, H x W x D [mm] = 200 x 145 x 64, napájení 230 V~</t>
  </si>
  <si>
    <t>Plastové kulaté hodiny, průměr číselníku 40 cm, podružné sběrnicové samostavitelné hodiny např. na sběrnici Mobaline</t>
  </si>
  <si>
    <t>Boční konzola pro uchycení 2x hodin pr. číselníku 40cm</t>
  </si>
  <si>
    <t>5.4</t>
  </si>
  <si>
    <t>Výkonný zvonek s motorovým pohonem napájecí napětí 18 - 30 V=, spotřeba 25 mA, hlasitost 95 dB /1 m, hmotnost 1 kg, pr. 152 mm x 63 mm</t>
  </si>
  <si>
    <t>5.5</t>
  </si>
  <si>
    <t>Kabel CYKY 2x1,5</t>
  </si>
  <si>
    <t>5.6</t>
  </si>
  <si>
    <t>5.7</t>
  </si>
  <si>
    <t>Strojní drážkování pro trubky pr. 25mm + zához drážky</t>
  </si>
  <si>
    <t>5.9</t>
  </si>
  <si>
    <t>5.11</t>
  </si>
  <si>
    <t>D6</t>
  </si>
  <si>
    <t>PZTS poplachová zabezpečovací a tísňová signalizace</t>
  </si>
  <si>
    <t>6.1</t>
  </si>
  <si>
    <t>Ústředna PZTS minimální počet 192 zón, 4 podsystémy, 16 vstupních zón,Stupeň 3, včetně napájecího zdroje, akumulátorů v kovovém krytu, včetně ethernetového rozhraní, GSM brány, možnost 16 klávesnic, možnost ovládání přes aplikaci na mobilním telefonu pro minimálně 3 uživatele</t>
  </si>
  <si>
    <t>Pomocný zálohovaný napájecí zdroj PZTS 12V 3A v instalační krabici pro montáž na stěnu, včetně akumulátorů</t>
  </si>
  <si>
    <t>Klávesnice PZTS LCD</t>
  </si>
  <si>
    <t>PIR čidlo PZTS, dosah 12m,vějíř, komplet včetně držáku</t>
  </si>
  <si>
    <t>Expander, 8 zón, včetně boxu, tamperu, komplet</t>
  </si>
  <si>
    <t>Magnetický kontakt závrtný</t>
  </si>
  <si>
    <t>Propojovací krabice PZTS</t>
  </si>
  <si>
    <t>Kabel PZTS 4x0,22</t>
  </si>
  <si>
    <t>Kabel PZTS 2x1+4x0,22</t>
  </si>
  <si>
    <t>D7</t>
  </si>
  <si>
    <t>Příprava pro AV rozvody</t>
  </si>
  <si>
    <t>Příchytky pro instalační trubky pr. 32mm včetně hmoždinky, vrutu, komplet</t>
  </si>
  <si>
    <t>Protahovací krabice elektroinstalační KO125 včetně víčka, komplet</t>
  </si>
  <si>
    <t>Pol138</t>
  </si>
  <si>
    <t>Strojní drážkování pro trubky pr. 32mm + zához drážky</t>
  </si>
  <si>
    <t>Propojení, montáž, přípomocné práce, vrtání, řezání</t>
  </si>
  <si>
    <t>D8</t>
  </si>
  <si>
    <t>Společné konstrukce</t>
  </si>
  <si>
    <t>8.1</t>
  </si>
  <si>
    <t>Demontáž stávajících rozvodů slaboproudu</t>
  </si>
  <si>
    <t>8.2</t>
  </si>
  <si>
    <t>8.3</t>
  </si>
  <si>
    <t>Trubka ohebná elektroinstalační pr. 40mm (stoupačky)</t>
  </si>
  <si>
    <t>8.4</t>
  </si>
  <si>
    <t>Trubka ohebná elektroinstalační pr. 63mm (stoupačky)</t>
  </si>
  <si>
    <t>1.4.7 - Gastroprovoz</t>
  </si>
  <si>
    <t>D - Gastroprovoz</t>
  </si>
  <si>
    <t xml:space="preserve">    01-Přípravna - 01-Přípravna</t>
  </si>
  <si>
    <t xml:space="preserve">    02-Sklad - 02-Sklad</t>
  </si>
  <si>
    <t xml:space="preserve">    03-Termoporty - 03-Termoporty</t>
  </si>
  <si>
    <t xml:space="preserve">    04-Chodba - 04-Chodba</t>
  </si>
  <si>
    <t xml:space="preserve">    05-Odpadky chlazené - 05-Odpadky chlazené</t>
  </si>
  <si>
    <t xml:space="preserve">    06-Výdej jídel - 06-Výdej jídel</t>
  </si>
  <si>
    <t xml:space="preserve">    07-Mytí stolního nád - 07-Mytí stolního nádobí</t>
  </si>
  <si>
    <t xml:space="preserve">    08 - Jídelna</t>
  </si>
  <si>
    <t xml:space="preserve">    09 - Montáže</t>
  </si>
  <si>
    <t>01-Přípravna</t>
  </si>
  <si>
    <t>UMYVADLO NÁSTĚNNÉ, NEREZOVÉ 450x450x400</t>
  </si>
  <si>
    <t xml:space="preserve">NEUTRÁLNÍ DÍL,  BEZ PODESTAVBY, 400MM 400x730x250</t>
  </si>
  <si>
    <t>PODESTAVBA, 400MM, BEZ DVÍŘEK 400x550x600</t>
  </si>
  <si>
    <t>PÁNEV-MULTIFUNKČNÍ NESKLOPNÁ, EL,1X11L 400x730x850</t>
  </si>
  <si>
    <t>SPORÁK,CERAN-4, ELEKTRICKÁ TROUBA, 800MM 800x730x850</t>
  </si>
  <si>
    <t xml:space="preserve">NEUTRÁLNÍ DÍL,  BEZ PODESTAVBY, 800MM 800x730x250</t>
  </si>
  <si>
    <t>KONVEKTOMAT AIR-O-STEAM, EL, 10X1/1 898x915x1058</t>
  </si>
  <si>
    <t>AUTOMATICKÝ ZMĚKČOVAČ PRO KONVEKTOMATY 250x480x540</t>
  </si>
  <si>
    <t>PODESTAVBA-OTEVŘENÁ, VEDENÍ GN, 6&amp;10X1/1 891x762x803</t>
  </si>
  <si>
    <t>DIGESTOŘ NÁSTĚNNÁ AISI304 3200X1400MM 3200x1400x500</t>
  </si>
  <si>
    <t>OSVĚTLENÍ K DIGESTOŘI 36W/1NEON - IP65 1257x65x125</t>
  </si>
  <si>
    <t>PRAC.DESKA S DŘEZEM VLEVO 2095MM, LÍMEC 2095x700x900</t>
  </si>
  <si>
    <t>9.2</t>
  </si>
  <si>
    <t>SIFON PLASTOVÝ 1,5 KE STOLU 190x190x90</t>
  </si>
  <si>
    <t>9.3</t>
  </si>
  <si>
    <t>MIX.BATERIE PÁKOVÁ, JEDNOOTVOROVÁ, 3/4 450x350x700</t>
  </si>
  <si>
    <t>CHLAZ.STŮL 290L,1 DVEŘE+3 ZÁS.-BEZ DESKY 1266x700x800</t>
  </si>
  <si>
    <t>REGÁL ROVNÝ-4 POLICE/2 STOJKY-475X862MM 862x475x1700</t>
  </si>
  <si>
    <t>PRACOVNÍ STŮL SE ZADNÍM LÍMCEM, 1000MM 1000x700x1000</t>
  </si>
  <si>
    <t>3-STRANNÝ RÁM KE STOLU 1000MM 880x540x40</t>
  </si>
  <si>
    <t>MOBILNÍ NÁDOBA NA ODPADKY S VÍKEM, 60 L 450x450x640</t>
  </si>
  <si>
    <t>PODLAH.VPUSŤ+ROŠT, SPODNÍ ODPAD, 400X950 400x950x265</t>
  </si>
  <si>
    <t>MYCÍ STŮL SE 2 DŘEZY 500X500MM, 1200MM 1200x700x1000</t>
  </si>
  <si>
    <t>15.1</t>
  </si>
  <si>
    <t>SIFON DVOJITÝ PLASTOVÝ 2 K MYCÍMU STOLU 190x380x90</t>
  </si>
  <si>
    <t>15.2</t>
  </si>
  <si>
    <t>MIX.BATERIE PÁKOVÁ, RAMÉNKO+SPRCHA, 3/4 800x465x1400</t>
  </si>
  <si>
    <t>02-Sklad</t>
  </si>
  <si>
    <t>REGÁL ROVNÝ-4 POLICE/STOJKY-475X2048MM 2048x475x1700</t>
  </si>
  <si>
    <t>03-Termoporty</t>
  </si>
  <si>
    <t>PRACOVNÍ STŮL SE ZADNÍM LÍMCEM, 1400MM 1400x700x1000</t>
  </si>
  <si>
    <t>3-STRANNÝ RÁM KE STOLU 1400MM 1280x540x40</t>
  </si>
  <si>
    <t>MYCÍ STŮL SE 2 DŘEZY 600X500MM, 1400MM 1400x700x1000</t>
  </si>
  <si>
    <t>PODLAH.VPUSŤ+ROŠT, SPODNÍ ODPAD,400X1400 400x1400x265</t>
  </si>
  <si>
    <t>REGÁL ROVNÝ-4 POLICE/STOJKY-475X2760MM 2760x475x1700</t>
  </si>
  <si>
    <t>04-Chodba</t>
  </si>
  <si>
    <t>CHLAD.SKŘÍŇ 670L,-2°+10°C, DIGITAL,NEREZ 710x837x2050</t>
  </si>
  <si>
    <t>PLOŠINOVÝ VOZÍK 900X600 MM 970x600x900</t>
  </si>
  <si>
    <t>PRAC.STŮL S DŘEZEM VLEVO 1400MM, LÍMEC 1400x700x900</t>
  </si>
  <si>
    <t>3-STRANNÝ RÁM KE STOLU 1400MM 1240x540x40</t>
  </si>
  <si>
    <t>SIFON PLASTOVÝ 1,5" KE STOLU 190x190x90</t>
  </si>
  <si>
    <t>MIX.BATERIE PÁKOVÁ, JEDNOOTVOROVÁ, 3/4" 450x350x700</t>
  </si>
  <si>
    <t>CHLAD. SKŘÍŇ 160L,+2/10°C,NEREZ,PODPULT. 600x637x850</t>
  </si>
  <si>
    <t>05-Odpadky chlazené</t>
  </si>
  <si>
    <t>CHLADICÍ SKŘÍŇ 400L, -2°+10°C, NEREZ 700x620x1755</t>
  </si>
  <si>
    <t>06-Výdej jídel</t>
  </si>
  <si>
    <t>PRACOVNÍ STŮL BEZ ZADNÍHO LÍMCE, 1000MM 1000x700x900</t>
  </si>
  <si>
    <t>ZÁSOBNÍK TALÍŘŮ VYHŘÍVANÝ, 2-TUBUSOVÝ 460x810x900</t>
  </si>
  <si>
    <t>MOBILNÍ VÝDEJ.LÁZEŇ, 3 VANY GN1/1,OTEVŘ 1195x650x900</t>
  </si>
  <si>
    <t>REGÁL NEREZ 4 PLNÉ POLICE 970MM 970x550x2000</t>
  </si>
  <si>
    <t>CHLADICÍ SKŘÍŇ 400L, 0°+10°C,NEREZ,SKLO 700x620x1755</t>
  </si>
  <si>
    <t>PRACOVNÍ STŮL SE ZADNÍM LÍMCEM, 1600MM 1600x700x1000</t>
  </si>
  <si>
    <t>SPODNÍ POLICE KE STOLU 1600MM 1480x540x40</t>
  </si>
  <si>
    <t>07-Mytí stolního nád</t>
  </si>
  <si>
    <t>07-Mytí stolního nádobí</t>
  </si>
  <si>
    <t>VOZÍK NA ODKLÍZENÍ PODNOSŮ - 10 EN / GN 515x610x1460</t>
  </si>
  <si>
    <t>TŘÍDÍCÍ STŮL S NÁSTAVBOU,P&gt;L, 2200X800MM 2200x800x1551</t>
  </si>
  <si>
    <t>KONZOL.DOPRAVNÍK+ZADNÍ LÍMEC 300MM, 1100 1100x620x1370</t>
  </si>
  <si>
    <t>PŘEDOPLACHOVÁ SPRCHA, STOLNÍ 200x600x100</t>
  </si>
  <si>
    <t>VÁLEČKOVÝ DOPRAVNÍK-KRÁTKÝ VÁLEČEK, 1100 1100x620x910</t>
  </si>
  <si>
    <t>TUNEL.KOŠ.MYČKA 140, 2 RYCHL, ESD,EL,P&gt;L 1125x884x1771</t>
  </si>
  <si>
    <t>SUŠÍCÍ MODUL 600 MM-COMPACT M., EL, P&gt;L 600x807x1038</t>
  </si>
  <si>
    <t>KONCOVÁ DESKA SE ŠROUBY, 45MM 45x620x100</t>
  </si>
  <si>
    <t>DIGESTOŘ NÁSTĚNNÁ AISI304, 2400X1200 MM 2400x1200x400</t>
  </si>
  <si>
    <t>PODLAH.VPUSŤ+ROŠT, SPODNÍ ODPAD,300X1850 300x1850x265</t>
  </si>
  <si>
    <t>9.1</t>
  </si>
  <si>
    <t>10.1</t>
  </si>
  <si>
    <t>REGÁL ROVNÝ-4 POLICE/STOJKY-475X2224MM 2224x475x1700</t>
  </si>
  <si>
    <t>11.1</t>
  </si>
  <si>
    <t>VOZÍK NAMÁČECÍ NA PŘÍBORY/ KOŠ 500X500MM 610x610x550</t>
  </si>
  <si>
    <t>POJEZDOVÁ TRUBKOVÁ DRÁHA NA PODNOSY 8400x300x30</t>
  </si>
  <si>
    <t>08</t>
  </si>
  <si>
    <t>Jídelna</t>
  </si>
  <si>
    <t>08.1</t>
  </si>
  <si>
    <t>POJEZD PRO PODNOS VČ. MONTÁŽNÍCH ÚCHYTŮ A MONTÁŽE 8800x350x50 mm</t>
  </si>
  <si>
    <t>08.2</t>
  </si>
  <si>
    <t>ODKLÁDACÍ STŮL SKŘÍŇKOVÝ SE ZADNÍM LEMEM 1050x750x900mm</t>
  </si>
  <si>
    <t>09</t>
  </si>
  <si>
    <t>Montáže</t>
  </si>
  <si>
    <t>09.1</t>
  </si>
  <si>
    <t>MONTÁŽE GASTROZAŘÍZENÍ</t>
  </si>
  <si>
    <t>Kč</t>
  </si>
  <si>
    <t>09.8</t>
  </si>
  <si>
    <t>PŘESUN HMOT PRO GASTROZAŘÍZENÍ</t>
  </si>
  <si>
    <t>soub</t>
  </si>
  <si>
    <t>101 - VON</t>
  </si>
  <si>
    <t>VRN - Vedlejší a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</si>
  <si>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</si>
  <si>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</si>
  <si>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</si>
  <si>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</si>
  <si>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</si>
  <si>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</si>
  <si>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a ostatní náklady</t>
  </si>
  <si>
    <t>VRN1</t>
  </si>
  <si>
    <t>Průzkumné, geodetické a projektové práce</t>
  </si>
  <si>
    <t>011434R01</t>
  </si>
  <si>
    <t>Měření požadovaná ke kolaudaci stavby</t>
  </si>
  <si>
    <t>012002000</t>
  </si>
  <si>
    <t>Geodetické práce - geodetické práce po dokončení stavby</t>
  </si>
  <si>
    <t>013203R01</t>
  </si>
  <si>
    <t>Dodavatelská a dílenská dokumentace veškerých profesí, tj. stavba, ZTI, vytápění, chlazení, VZT, MaR, elektroinstalace silnoproud a slaboproud, gastroprovoz</t>
  </si>
  <si>
    <t>013203R02</t>
  </si>
  <si>
    <t>Dopracování projektové dokumentace stavby (výkresy výztuže, úpravy PD dle skutečného stavu odhalených konstrukcí, apod.)</t>
  </si>
  <si>
    <t>013254000</t>
  </si>
  <si>
    <t>Dokumentace skutečného provedení stavby včetně veškerých profesí, tj. ZTI, vytápění, chlazení, VZT, MaR, elektroinstalace silnoproud a slaboproud, gastroprovoz</t>
  </si>
  <si>
    <t>VRN3</t>
  </si>
  <si>
    <t>Zařízení staveniště</t>
  </si>
  <si>
    <t>030001000</t>
  </si>
  <si>
    <t>Zařízení staveniště, GZS</t>
  </si>
  <si>
    <t>VRN4</t>
  </si>
  <si>
    <t>Inženýrská činnost</t>
  </si>
  <si>
    <t>044002000</t>
  </si>
  <si>
    <t xml:space="preserve">Inženýrská činnost - Revize - zajištění všech revizí  pro kolaudaci stavby, případně revize v průběhu stavby nutné pro provoz školky</t>
  </si>
  <si>
    <t>045002000</t>
  </si>
  <si>
    <t>Kompletační a koordinační činnost - inženýrská činnost dodavatele</t>
  </si>
  <si>
    <t>049103R01</t>
  </si>
  <si>
    <t>Zajištění dopravně inženýrských rozhodnutí (DIR)</t>
  </si>
  <si>
    <t>VRN6</t>
  </si>
  <si>
    <t>Územní vlivy</t>
  </si>
  <si>
    <t>060001000</t>
  </si>
  <si>
    <t>Kč…</t>
  </si>
  <si>
    <t>VRN7</t>
  </si>
  <si>
    <t>Provozní vlivy</t>
  </si>
  <si>
    <t>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</si>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</sst>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01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Rekonstrukce objektu Pernerova 29/383, k.ú. Karlín, Praha 8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7.8.2017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ROUND(SUM(AG52:AG65),2)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ROUND(SUM(AS52:AS65),2)</f>
        <v>0</v>
      </c>
      <c r="AT51" s="114">
        <f>ROUND(SUM(AV51:AW51),2)</f>
        <v>0</v>
      </c>
      <c r="AU51" s="115">
        <f>ROUND(SUM(AU52:AU65),5)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ROUND(SUM(AZ52:AZ65),2)</f>
        <v>0</v>
      </c>
      <c r="BA51" s="114">
        <f>ROUND(SUM(BA52:BA65),2)</f>
        <v>0</v>
      </c>
      <c r="BB51" s="114">
        <f>ROUND(SUM(BB52:BB65),2)</f>
        <v>0</v>
      </c>
      <c r="BC51" s="114">
        <f>ROUND(SUM(BC52:BC65),2)</f>
        <v>0</v>
      </c>
      <c r="BD51" s="116">
        <f>ROUND(SUM(BD52:BD65),2)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="5" customFormat="1" ht="16.5" customHeight="1">
      <c r="A52" s="119" t="s">
        <v>73</v>
      </c>
      <c r="B52" s="120"/>
      <c r="C52" s="121"/>
      <c r="D52" s="122" t="s">
        <v>74</v>
      </c>
      <c r="E52" s="122"/>
      <c r="F52" s="122"/>
      <c r="G52" s="122"/>
      <c r="H52" s="122"/>
      <c r="I52" s="123"/>
      <c r="J52" s="122" t="s">
        <v>75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'01.1 - SO 01.1 Architekto...'!J27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76</v>
      </c>
      <c r="AR52" s="126"/>
      <c r="AS52" s="127">
        <v>0</v>
      </c>
      <c r="AT52" s="128">
        <f>ROUND(SUM(AV52:AW52),2)</f>
        <v>0</v>
      </c>
      <c r="AU52" s="129">
        <f>'01.1 - SO 01.1 Architekto...'!P102</f>
        <v>0</v>
      </c>
      <c r="AV52" s="128">
        <f>'01.1 - SO 01.1 Architekto...'!J30</f>
        <v>0</v>
      </c>
      <c r="AW52" s="128">
        <f>'01.1 - SO 01.1 Architekto...'!J31</f>
        <v>0</v>
      </c>
      <c r="AX52" s="128">
        <f>'01.1 - SO 01.1 Architekto...'!J32</f>
        <v>0</v>
      </c>
      <c r="AY52" s="128">
        <f>'01.1 - SO 01.1 Architekto...'!J33</f>
        <v>0</v>
      </c>
      <c r="AZ52" s="128">
        <f>'01.1 - SO 01.1 Architekto...'!F30</f>
        <v>0</v>
      </c>
      <c r="BA52" s="128">
        <f>'01.1 - SO 01.1 Architekto...'!F31</f>
        <v>0</v>
      </c>
      <c r="BB52" s="128">
        <f>'01.1 - SO 01.1 Architekto...'!F32</f>
        <v>0</v>
      </c>
      <c r="BC52" s="128">
        <f>'01.1 - SO 01.1 Architekto...'!F33</f>
        <v>0</v>
      </c>
      <c r="BD52" s="130">
        <f>'01.1 - SO 01.1 Architekto...'!F34</f>
        <v>0</v>
      </c>
      <c r="BT52" s="131" t="s">
        <v>77</v>
      </c>
      <c r="BV52" s="131" t="s">
        <v>71</v>
      </c>
      <c r="BW52" s="131" t="s">
        <v>78</v>
      </c>
      <c r="BX52" s="131" t="s">
        <v>7</v>
      </c>
      <c r="CL52" s="131" t="s">
        <v>21</v>
      </c>
      <c r="CM52" s="131" t="s">
        <v>79</v>
      </c>
    </row>
    <row r="53" s="5" customFormat="1" ht="16.5" customHeight="1">
      <c r="A53" s="119" t="s">
        <v>73</v>
      </c>
      <c r="B53" s="120"/>
      <c r="C53" s="121"/>
      <c r="D53" s="122" t="s">
        <v>80</v>
      </c>
      <c r="E53" s="122"/>
      <c r="F53" s="122"/>
      <c r="G53" s="122"/>
      <c r="H53" s="122"/>
      <c r="I53" s="123"/>
      <c r="J53" s="122" t="s">
        <v>81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'01.1.1 - SO 01.1.1 Fasády'!J27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76</v>
      </c>
      <c r="AR53" s="126"/>
      <c r="AS53" s="127">
        <v>0</v>
      </c>
      <c r="AT53" s="128">
        <f>ROUND(SUM(AV53:AW53),2)</f>
        <v>0</v>
      </c>
      <c r="AU53" s="129">
        <f>'01.1.1 - SO 01.1.1 Fasády'!P91</f>
        <v>0</v>
      </c>
      <c r="AV53" s="128">
        <f>'01.1.1 - SO 01.1.1 Fasády'!J30</f>
        <v>0</v>
      </c>
      <c r="AW53" s="128">
        <f>'01.1.1 - SO 01.1.1 Fasády'!J31</f>
        <v>0</v>
      </c>
      <c r="AX53" s="128">
        <f>'01.1.1 - SO 01.1.1 Fasády'!J32</f>
        <v>0</v>
      </c>
      <c r="AY53" s="128">
        <f>'01.1.1 - SO 01.1.1 Fasády'!J33</f>
        <v>0</v>
      </c>
      <c r="AZ53" s="128">
        <f>'01.1.1 - SO 01.1.1 Fasády'!F30</f>
        <v>0</v>
      </c>
      <c r="BA53" s="128">
        <f>'01.1.1 - SO 01.1.1 Fasády'!F31</f>
        <v>0</v>
      </c>
      <c r="BB53" s="128">
        <f>'01.1.1 - SO 01.1.1 Fasády'!F32</f>
        <v>0</v>
      </c>
      <c r="BC53" s="128">
        <f>'01.1.1 - SO 01.1.1 Fasády'!F33</f>
        <v>0</v>
      </c>
      <c r="BD53" s="130">
        <f>'01.1.1 - SO 01.1.1 Fasády'!F34</f>
        <v>0</v>
      </c>
      <c r="BT53" s="131" t="s">
        <v>77</v>
      </c>
      <c r="BV53" s="131" t="s">
        <v>71</v>
      </c>
      <c r="BW53" s="131" t="s">
        <v>82</v>
      </c>
      <c r="BX53" s="131" t="s">
        <v>7</v>
      </c>
      <c r="CL53" s="131" t="s">
        <v>21</v>
      </c>
      <c r="CM53" s="131" t="s">
        <v>79</v>
      </c>
    </row>
    <row r="54" s="5" customFormat="1" ht="16.5" customHeight="1">
      <c r="A54" s="119" t="s">
        <v>73</v>
      </c>
      <c r="B54" s="120"/>
      <c r="C54" s="121"/>
      <c r="D54" s="122" t="s">
        <v>83</v>
      </c>
      <c r="E54" s="122"/>
      <c r="F54" s="122"/>
      <c r="G54" s="122"/>
      <c r="H54" s="122"/>
      <c r="I54" s="123"/>
      <c r="J54" s="122" t="s">
        <v>84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'01.1.2 - SO 01.1.2 Vnitřn...'!J27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76</v>
      </c>
      <c r="AR54" s="126"/>
      <c r="AS54" s="127">
        <v>0</v>
      </c>
      <c r="AT54" s="128">
        <f>ROUND(SUM(AV54:AW54),2)</f>
        <v>0</v>
      </c>
      <c r="AU54" s="129">
        <f>'01.1.2 - SO 01.1.2 Vnitřn...'!P80</f>
        <v>0</v>
      </c>
      <c r="AV54" s="128">
        <f>'01.1.2 - SO 01.1.2 Vnitřn...'!J30</f>
        <v>0</v>
      </c>
      <c r="AW54" s="128">
        <f>'01.1.2 - SO 01.1.2 Vnitřn...'!J31</f>
        <v>0</v>
      </c>
      <c r="AX54" s="128">
        <f>'01.1.2 - SO 01.1.2 Vnitřn...'!J32</f>
        <v>0</v>
      </c>
      <c r="AY54" s="128">
        <f>'01.1.2 - SO 01.1.2 Vnitřn...'!J33</f>
        <v>0</v>
      </c>
      <c r="AZ54" s="128">
        <f>'01.1.2 - SO 01.1.2 Vnitřn...'!F30</f>
        <v>0</v>
      </c>
      <c r="BA54" s="128">
        <f>'01.1.2 - SO 01.1.2 Vnitřn...'!F31</f>
        <v>0</v>
      </c>
      <c r="BB54" s="128">
        <f>'01.1.2 - SO 01.1.2 Vnitřn...'!F32</f>
        <v>0</v>
      </c>
      <c r="BC54" s="128">
        <f>'01.1.2 - SO 01.1.2 Vnitřn...'!F33</f>
        <v>0</v>
      </c>
      <c r="BD54" s="130">
        <f>'01.1.2 - SO 01.1.2 Vnitřn...'!F34</f>
        <v>0</v>
      </c>
      <c r="BT54" s="131" t="s">
        <v>77</v>
      </c>
      <c r="BV54" s="131" t="s">
        <v>71</v>
      </c>
      <c r="BW54" s="131" t="s">
        <v>85</v>
      </c>
      <c r="BX54" s="131" t="s">
        <v>7</v>
      </c>
      <c r="CL54" s="131" t="s">
        <v>21</v>
      </c>
      <c r="CM54" s="131" t="s">
        <v>79</v>
      </c>
    </row>
    <row r="55" s="5" customFormat="1" ht="16.5" customHeight="1">
      <c r="A55" s="119" t="s">
        <v>73</v>
      </c>
      <c r="B55" s="120"/>
      <c r="C55" s="121"/>
      <c r="D55" s="122" t="s">
        <v>86</v>
      </c>
      <c r="E55" s="122"/>
      <c r="F55" s="122"/>
      <c r="G55" s="122"/>
      <c r="H55" s="122"/>
      <c r="I55" s="123"/>
      <c r="J55" s="122" t="s">
        <v>87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'1.4.1a - VNITŘNÍ KANALIZACE'!J27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76</v>
      </c>
      <c r="AR55" s="126"/>
      <c r="AS55" s="127">
        <v>0</v>
      </c>
      <c r="AT55" s="128">
        <f>ROUND(SUM(AV55:AW55),2)</f>
        <v>0</v>
      </c>
      <c r="AU55" s="129">
        <f>'1.4.1a - VNITŘNÍ KANALIZACE'!P78</f>
        <v>0</v>
      </c>
      <c r="AV55" s="128">
        <f>'1.4.1a - VNITŘNÍ KANALIZACE'!J30</f>
        <v>0</v>
      </c>
      <c r="AW55" s="128">
        <f>'1.4.1a - VNITŘNÍ KANALIZACE'!J31</f>
        <v>0</v>
      </c>
      <c r="AX55" s="128">
        <f>'1.4.1a - VNITŘNÍ KANALIZACE'!J32</f>
        <v>0</v>
      </c>
      <c r="AY55" s="128">
        <f>'1.4.1a - VNITŘNÍ KANALIZACE'!J33</f>
        <v>0</v>
      </c>
      <c r="AZ55" s="128">
        <f>'1.4.1a - VNITŘNÍ KANALIZACE'!F30</f>
        <v>0</v>
      </c>
      <c r="BA55" s="128">
        <f>'1.4.1a - VNITŘNÍ KANALIZACE'!F31</f>
        <v>0</v>
      </c>
      <c r="BB55" s="128">
        <f>'1.4.1a - VNITŘNÍ KANALIZACE'!F32</f>
        <v>0</v>
      </c>
      <c r="BC55" s="128">
        <f>'1.4.1a - VNITŘNÍ KANALIZACE'!F33</f>
        <v>0</v>
      </c>
      <c r="BD55" s="130">
        <f>'1.4.1a - VNITŘNÍ KANALIZACE'!F34</f>
        <v>0</v>
      </c>
      <c r="BT55" s="131" t="s">
        <v>77</v>
      </c>
      <c r="BV55" s="131" t="s">
        <v>71</v>
      </c>
      <c r="BW55" s="131" t="s">
        <v>88</v>
      </c>
      <c r="BX55" s="131" t="s">
        <v>7</v>
      </c>
      <c r="CL55" s="131" t="s">
        <v>21</v>
      </c>
      <c r="CM55" s="131" t="s">
        <v>79</v>
      </c>
    </row>
    <row r="56" s="5" customFormat="1" ht="16.5" customHeight="1">
      <c r="A56" s="119" t="s">
        <v>73</v>
      </c>
      <c r="B56" s="120"/>
      <c r="C56" s="121"/>
      <c r="D56" s="122" t="s">
        <v>89</v>
      </c>
      <c r="E56" s="122"/>
      <c r="F56" s="122"/>
      <c r="G56" s="122"/>
      <c r="H56" s="122"/>
      <c r="I56" s="123"/>
      <c r="J56" s="122" t="s">
        <v>90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'1.4.1b - VNITŘNÍ VODOVOD'!J27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76</v>
      </c>
      <c r="AR56" s="126"/>
      <c r="AS56" s="127">
        <v>0</v>
      </c>
      <c r="AT56" s="128">
        <f>ROUND(SUM(AV56:AW56),2)</f>
        <v>0</v>
      </c>
      <c r="AU56" s="129">
        <f>'1.4.1b - VNITŘNÍ VODOVOD'!P78</f>
        <v>0</v>
      </c>
      <c r="AV56" s="128">
        <f>'1.4.1b - VNITŘNÍ VODOVOD'!J30</f>
        <v>0</v>
      </c>
      <c r="AW56" s="128">
        <f>'1.4.1b - VNITŘNÍ VODOVOD'!J31</f>
        <v>0</v>
      </c>
      <c r="AX56" s="128">
        <f>'1.4.1b - VNITŘNÍ VODOVOD'!J32</f>
        <v>0</v>
      </c>
      <c r="AY56" s="128">
        <f>'1.4.1b - VNITŘNÍ VODOVOD'!J33</f>
        <v>0</v>
      </c>
      <c r="AZ56" s="128">
        <f>'1.4.1b - VNITŘNÍ VODOVOD'!F30</f>
        <v>0</v>
      </c>
      <c r="BA56" s="128">
        <f>'1.4.1b - VNITŘNÍ VODOVOD'!F31</f>
        <v>0</v>
      </c>
      <c r="BB56" s="128">
        <f>'1.4.1b - VNITŘNÍ VODOVOD'!F32</f>
        <v>0</v>
      </c>
      <c r="BC56" s="128">
        <f>'1.4.1b - VNITŘNÍ VODOVOD'!F33</f>
        <v>0</v>
      </c>
      <c r="BD56" s="130">
        <f>'1.4.1b - VNITŘNÍ VODOVOD'!F34</f>
        <v>0</v>
      </c>
      <c r="BT56" s="131" t="s">
        <v>77</v>
      </c>
      <c r="BV56" s="131" t="s">
        <v>71</v>
      </c>
      <c r="BW56" s="131" t="s">
        <v>91</v>
      </c>
      <c r="BX56" s="131" t="s">
        <v>7</v>
      </c>
      <c r="CL56" s="131" t="s">
        <v>21</v>
      </c>
      <c r="CM56" s="131" t="s">
        <v>79</v>
      </c>
    </row>
    <row r="57" s="5" customFormat="1" ht="16.5" customHeight="1">
      <c r="A57" s="119" t="s">
        <v>73</v>
      </c>
      <c r="B57" s="120"/>
      <c r="C57" s="121"/>
      <c r="D57" s="122" t="s">
        <v>92</v>
      </c>
      <c r="E57" s="122"/>
      <c r="F57" s="122"/>
      <c r="G57" s="122"/>
      <c r="H57" s="122"/>
      <c r="I57" s="123"/>
      <c r="J57" s="122" t="s">
        <v>93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'1.4.1c -  ZAŘIZOVACÍ PŘED...'!J27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76</v>
      </c>
      <c r="AR57" s="126"/>
      <c r="AS57" s="127">
        <v>0</v>
      </c>
      <c r="AT57" s="128">
        <f>ROUND(SUM(AV57:AW57),2)</f>
        <v>0</v>
      </c>
      <c r="AU57" s="129">
        <f>'1.4.1c -  ZAŘIZOVACÍ PŘED...'!P78</f>
        <v>0</v>
      </c>
      <c r="AV57" s="128">
        <f>'1.4.1c -  ZAŘIZOVACÍ PŘED...'!J30</f>
        <v>0</v>
      </c>
      <c r="AW57" s="128">
        <f>'1.4.1c -  ZAŘIZOVACÍ PŘED...'!J31</f>
        <v>0</v>
      </c>
      <c r="AX57" s="128">
        <f>'1.4.1c -  ZAŘIZOVACÍ PŘED...'!J32</f>
        <v>0</v>
      </c>
      <c r="AY57" s="128">
        <f>'1.4.1c -  ZAŘIZOVACÍ PŘED...'!J33</f>
        <v>0</v>
      </c>
      <c r="AZ57" s="128">
        <f>'1.4.1c -  ZAŘIZOVACÍ PŘED...'!F30</f>
        <v>0</v>
      </c>
      <c r="BA57" s="128">
        <f>'1.4.1c -  ZAŘIZOVACÍ PŘED...'!F31</f>
        <v>0</v>
      </c>
      <c r="BB57" s="128">
        <f>'1.4.1c -  ZAŘIZOVACÍ PŘED...'!F32</f>
        <v>0</v>
      </c>
      <c r="BC57" s="128">
        <f>'1.4.1c -  ZAŘIZOVACÍ PŘED...'!F33</f>
        <v>0</v>
      </c>
      <c r="BD57" s="130">
        <f>'1.4.1c -  ZAŘIZOVACÍ PŘED...'!F34</f>
        <v>0</v>
      </c>
      <c r="BT57" s="131" t="s">
        <v>77</v>
      </c>
      <c r="BV57" s="131" t="s">
        <v>71</v>
      </c>
      <c r="BW57" s="131" t="s">
        <v>94</v>
      </c>
      <c r="BX57" s="131" t="s">
        <v>7</v>
      </c>
      <c r="CL57" s="131" t="s">
        <v>21</v>
      </c>
      <c r="CM57" s="131" t="s">
        <v>79</v>
      </c>
    </row>
    <row r="58" s="5" customFormat="1" ht="16.5" customHeight="1">
      <c r="A58" s="119" t="s">
        <v>73</v>
      </c>
      <c r="B58" s="120"/>
      <c r="C58" s="121"/>
      <c r="D58" s="122" t="s">
        <v>95</v>
      </c>
      <c r="E58" s="122"/>
      <c r="F58" s="122"/>
      <c r="G58" s="122"/>
      <c r="H58" s="122"/>
      <c r="I58" s="123"/>
      <c r="J58" s="122" t="s">
        <v>96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'1.4.1d - DEMONTÁŽE'!J27</f>
        <v>0</v>
      </c>
      <c r="AH58" s="123"/>
      <c r="AI58" s="123"/>
      <c r="AJ58" s="123"/>
      <c r="AK58" s="123"/>
      <c r="AL58" s="123"/>
      <c r="AM58" s="123"/>
      <c r="AN58" s="124">
        <f>SUM(AG58,AT58)</f>
        <v>0</v>
      </c>
      <c r="AO58" s="123"/>
      <c r="AP58" s="123"/>
      <c r="AQ58" s="125" t="s">
        <v>76</v>
      </c>
      <c r="AR58" s="126"/>
      <c r="AS58" s="127">
        <v>0</v>
      </c>
      <c r="AT58" s="128">
        <f>ROUND(SUM(AV58:AW58),2)</f>
        <v>0</v>
      </c>
      <c r="AU58" s="129">
        <f>'1.4.1d - DEMONTÁŽE'!P77</f>
        <v>0</v>
      </c>
      <c r="AV58" s="128">
        <f>'1.4.1d - DEMONTÁŽE'!J30</f>
        <v>0</v>
      </c>
      <c r="AW58" s="128">
        <f>'1.4.1d - DEMONTÁŽE'!J31</f>
        <v>0</v>
      </c>
      <c r="AX58" s="128">
        <f>'1.4.1d - DEMONTÁŽE'!J32</f>
        <v>0</v>
      </c>
      <c r="AY58" s="128">
        <f>'1.4.1d - DEMONTÁŽE'!J33</f>
        <v>0</v>
      </c>
      <c r="AZ58" s="128">
        <f>'1.4.1d - DEMONTÁŽE'!F30</f>
        <v>0</v>
      </c>
      <c r="BA58" s="128">
        <f>'1.4.1d - DEMONTÁŽE'!F31</f>
        <v>0</v>
      </c>
      <c r="BB58" s="128">
        <f>'1.4.1d - DEMONTÁŽE'!F32</f>
        <v>0</v>
      </c>
      <c r="BC58" s="128">
        <f>'1.4.1d - DEMONTÁŽE'!F33</f>
        <v>0</v>
      </c>
      <c r="BD58" s="130">
        <f>'1.4.1d - DEMONTÁŽE'!F34</f>
        <v>0</v>
      </c>
      <c r="BT58" s="131" t="s">
        <v>77</v>
      </c>
      <c r="BV58" s="131" t="s">
        <v>71</v>
      </c>
      <c r="BW58" s="131" t="s">
        <v>97</v>
      </c>
      <c r="BX58" s="131" t="s">
        <v>7</v>
      </c>
      <c r="CL58" s="131" t="s">
        <v>21</v>
      </c>
      <c r="CM58" s="131" t="s">
        <v>79</v>
      </c>
    </row>
    <row r="59" s="5" customFormat="1" ht="16.5" customHeight="1">
      <c r="A59" s="119" t="s">
        <v>73</v>
      </c>
      <c r="B59" s="120"/>
      <c r="C59" s="121"/>
      <c r="D59" s="122" t="s">
        <v>98</v>
      </c>
      <c r="E59" s="122"/>
      <c r="F59" s="122"/>
      <c r="G59" s="122"/>
      <c r="H59" s="122"/>
      <c r="I59" s="123"/>
      <c r="J59" s="122" t="s">
        <v>99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4">
        <f>'1.4.2 - Vytápění'!J27</f>
        <v>0</v>
      </c>
      <c r="AH59" s="123"/>
      <c r="AI59" s="123"/>
      <c r="AJ59" s="123"/>
      <c r="AK59" s="123"/>
      <c r="AL59" s="123"/>
      <c r="AM59" s="123"/>
      <c r="AN59" s="124">
        <f>SUM(AG59,AT59)</f>
        <v>0</v>
      </c>
      <c r="AO59" s="123"/>
      <c r="AP59" s="123"/>
      <c r="AQ59" s="125" t="s">
        <v>76</v>
      </c>
      <c r="AR59" s="126"/>
      <c r="AS59" s="127">
        <v>0</v>
      </c>
      <c r="AT59" s="128">
        <f>ROUND(SUM(AV59:AW59),2)</f>
        <v>0</v>
      </c>
      <c r="AU59" s="129">
        <f>'1.4.2 - Vytápění'!P88</f>
        <v>0</v>
      </c>
      <c r="AV59" s="128">
        <f>'1.4.2 - Vytápění'!J30</f>
        <v>0</v>
      </c>
      <c r="AW59" s="128">
        <f>'1.4.2 - Vytápění'!J31</f>
        <v>0</v>
      </c>
      <c r="AX59" s="128">
        <f>'1.4.2 - Vytápění'!J32</f>
        <v>0</v>
      </c>
      <c r="AY59" s="128">
        <f>'1.4.2 - Vytápění'!J33</f>
        <v>0</v>
      </c>
      <c r="AZ59" s="128">
        <f>'1.4.2 - Vytápění'!F30</f>
        <v>0</v>
      </c>
      <c r="BA59" s="128">
        <f>'1.4.2 - Vytápění'!F31</f>
        <v>0</v>
      </c>
      <c r="BB59" s="128">
        <f>'1.4.2 - Vytápění'!F32</f>
        <v>0</v>
      </c>
      <c r="BC59" s="128">
        <f>'1.4.2 - Vytápění'!F33</f>
        <v>0</v>
      </c>
      <c r="BD59" s="130">
        <f>'1.4.2 - Vytápění'!F34</f>
        <v>0</v>
      </c>
      <c r="BT59" s="131" t="s">
        <v>77</v>
      </c>
      <c r="BV59" s="131" t="s">
        <v>71</v>
      </c>
      <c r="BW59" s="131" t="s">
        <v>100</v>
      </c>
      <c r="BX59" s="131" t="s">
        <v>7</v>
      </c>
      <c r="CL59" s="131" t="s">
        <v>21</v>
      </c>
      <c r="CM59" s="131" t="s">
        <v>79</v>
      </c>
    </row>
    <row r="60" s="5" customFormat="1" ht="16.5" customHeight="1">
      <c r="A60" s="119" t="s">
        <v>73</v>
      </c>
      <c r="B60" s="120"/>
      <c r="C60" s="121"/>
      <c r="D60" s="122" t="s">
        <v>101</v>
      </c>
      <c r="E60" s="122"/>
      <c r="F60" s="122"/>
      <c r="G60" s="122"/>
      <c r="H60" s="122"/>
      <c r="I60" s="123"/>
      <c r="J60" s="122" t="s">
        <v>102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4">
        <f>'1.4.3 - VZT'!J27</f>
        <v>0</v>
      </c>
      <c r="AH60" s="123"/>
      <c r="AI60" s="123"/>
      <c r="AJ60" s="123"/>
      <c r="AK60" s="123"/>
      <c r="AL60" s="123"/>
      <c r="AM60" s="123"/>
      <c r="AN60" s="124">
        <f>SUM(AG60,AT60)</f>
        <v>0</v>
      </c>
      <c r="AO60" s="123"/>
      <c r="AP60" s="123"/>
      <c r="AQ60" s="125" t="s">
        <v>76</v>
      </c>
      <c r="AR60" s="126"/>
      <c r="AS60" s="127">
        <v>0</v>
      </c>
      <c r="AT60" s="128">
        <f>ROUND(SUM(AV60:AW60),2)</f>
        <v>0</v>
      </c>
      <c r="AU60" s="129">
        <f>'1.4.3 - VZT'!P91</f>
        <v>0</v>
      </c>
      <c r="AV60" s="128">
        <f>'1.4.3 - VZT'!J30</f>
        <v>0</v>
      </c>
      <c r="AW60" s="128">
        <f>'1.4.3 - VZT'!J31</f>
        <v>0</v>
      </c>
      <c r="AX60" s="128">
        <f>'1.4.3 - VZT'!J32</f>
        <v>0</v>
      </c>
      <c r="AY60" s="128">
        <f>'1.4.3 - VZT'!J33</f>
        <v>0</v>
      </c>
      <c r="AZ60" s="128">
        <f>'1.4.3 - VZT'!F30</f>
        <v>0</v>
      </c>
      <c r="BA60" s="128">
        <f>'1.4.3 - VZT'!F31</f>
        <v>0</v>
      </c>
      <c r="BB60" s="128">
        <f>'1.4.3 - VZT'!F32</f>
        <v>0</v>
      </c>
      <c r="BC60" s="128">
        <f>'1.4.3 - VZT'!F33</f>
        <v>0</v>
      </c>
      <c r="BD60" s="130">
        <f>'1.4.3 - VZT'!F34</f>
        <v>0</v>
      </c>
      <c r="BT60" s="131" t="s">
        <v>77</v>
      </c>
      <c r="BV60" s="131" t="s">
        <v>71</v>
      </c>
      <c r="BW60" s="131" t="s">
        <v>103</v>
      </c>
      <c r="BX60" s="131" t="s">
        <v>7</v>
      </c>
      <c r="CL60" s="131" t="s">
        <v>21</v>
      </c>
      <c r="CM60" s="131" t="s">
        <v>79</v>
      </c>
    </row>
    <row r="61" s="5" customFormat="1" ht="16.5" customHeight="1">
      <c r="A61" s="119" t="s">
        <v>73</v>
      </c>
      <c r="B61" s="120"/>
      <c r="C61" s="121"/>
      <c r="D61" s="122" t="s">
        <v>104</v>
      </c>
      <c r="E61" s="122"/>
      <c r="F61" s="122"/>
      <c r="G61" s="122"/>
      <c r="H61" s="122"/>
      <c r="I61" s="123"/>
      <c r="J61" s="122" t="s">
        <v>105</v>
      </c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4">
        <f>'1.4.4 - MaR'!J27</f>
        <v>0</v>
      </c>
      <c r="AH61" s="123"/>
      <c r="AI61" s="123"/>
      <c r="AJ61" s="123"/>
      <c r="AK61" s="123"/>
      <c r="AL61" s="123"/>
      <c r="AM61" s="123"/>
      <c r="AN61" s="124">
        <f>SUM(AG61,AT61)</f>
        <v>0</v>
      </c>
      <c r="AO61" s="123"/>
      <c r="AP61" s="123"/>
      <c r="AQ61" s="125" t="s">
        <v>76</v>
      </c>
      <c r="AR61" s="126"/>
      <c r="AS61" s="127">
        <v>0</v>
      </c>
      <c r="AT61" s="128">
        <f>ROUND(SUM(AV61:AW61),2)</f>
        <v>0</v>
      </c>
      <c r="AU61" s="129">
        <f>'1.4.4 - MaR'!P81</f>
        <v>0</v>
      </c>
      <c r="AV61" s="128">
        <f>'1.4.4 - MaR'!J30</f>
        <v>0</v>
      </c>
      <c r="AW61" s="128">
        <f>'1.4.4 - MaR'!J31</f>
        <v>0</v>
      </c>
      <c r="AX61" s="128">
        <f>'1.4.4 - MaR'!J32</f>
        <v>0</v>
      </c>
      <c r="AY61" s="128">
        <f>'1.4.4 - MaR'!J33</f>
        <v>0</v>
      </c>
      <c r="AZ61" s="128">
        <f>'1.4.4 - MaR'!F30</f>
        <v>0</v>
      </c>
      <c r="BA61" s="128">
        <f>'1.4.4 - MaR'!F31</f>
        <v>0</v>
      </c>
      <c r="BB61" s="128">
        <f>'1.4.4 - MaR'!F32</f>
        <v>0</v>
      </c>
      <c r="BC61" s="128">
        <f>'1.4.4 - MaR'!F33</f>
        <v>0</v>
      </c>
      <c r="BD61" s="130">
        <f>'1.4.4 - MaR'!F34</f>
        <v>0</v>
      </c>
      <c r="BT61" s="131" t="s">
        <v>77</v>
      </c>
      <c r="BV61" s="131" t="s">
        <v>71</v>
      </c>
      <c r="BW61" s="131" t="s">
        <v>106</v>
      </c>
      <c r="BX61" s="131" t="s">
        <v>7</v>
      </c>
      <c r="CL61" s="131" t="s">
        <v>21</v>
      </c>
      <c r="CM61" s="131" t="s">
        <v>79</v>
      </c>
    </row>
    <row r="62" s="5" customFormat="1" ht="16.5" customHeight="1">
      <c r="A62" s="119" t="s">
        <v>73</v>
      </c>
      <c r="B62" s="120"/>
      <c r="C62" s="121"/>
      <c r="D62" s="122" t="s">
        <v>107</v>
      </c>
      <c r="E62" s="122"/>
      <c r="F62" s="122"/>
      <c r="G62" s="122"/>
      <c r="H62" s="122"/>
      <c r="I62" s="123"/>
      <c r="J62" s="122" t="s">
        <v>108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4">
        <f>'1.4.5 - Elektroinstalace ...'!J27</f>
        <v>0</v>
      </c>
      <c r="AH62" s="123"/>
      <c r="AI62" s="123"/>
      <c r="AJ62" s="123"/>
      <c r="AK62" s="123"/>
      <c r="AL62" s="123"/>
      <c r="AM62" s="123"/>
      <c r="AN62" s="124">
        <f>SUM(AG62,AT62)</f>
        <v>0</v>
      </c>
      <c r="AO62" s="123"/>
      <c r="AP62" s="123"/>
      <c r="AQ62" s="125" t="s">
        <v>76</v>
      </c>
      <c r="AR62" s="126"/>
      <c r="AS62" s="127">
        <v>0</v>
      </c>
      <c r="AT62" s="128">
        <f>ROUND(SUM(AV62:AW62),2)</f>
        <v>0</v>
      </c>
      <c r="AU62" s="129">
        <f>'1.4.5 - Elektroinstalace ...'!P86</f>
        <v>0</v>
      </c>
      <c r="AV62" s="128">
        <f>'1.4.5 - Elektroinstalace ...'!J30</f>
        <v>0</v>
      </c>
      <c r="AW62" s="128">
        <f>'1.4.5 - Elektroinstalace ...'!J31</f>
        <v>0</v>
      </c>
      <c r="AX62" s="128">
        <f>'1.4.5 - Elektroinstalace ...'!J32</f>
        <v>0</v>
      </c>
      <c r="AY62" s="128">
        <f>'1.4.5 - Elektroinstalace ...'!J33</f>
        <v>0</v>
      </c>
      <c r="AZ62" s="128">
        <f>'1.4.5 - Elektroinstalace ...'!F30</f>
        <v>0</v>
      </c>
      <c r="BA62" s="128">
        <f>'1.4.5 - Elektroinstalace ...'!F31</f>
        <v>0</v>
      </c>
      <c r="BB62" s="128">
        <f>'1.4.5 - Elektroinstalace ...'!F32</f>
        <v>0</v>
      </c>
      <c r="BC62" s="128">
        <f>'1.4.5 - Elektroinstalace ...'!F33</f>
        <v>0</v>
      </c>
      <c r="BD62" s="130">
        <f>'1.4.5 - Elektroinstalace ...'!F34</f>
        <v>0</v>
      </c>
      <c r="BT62" s="131" t="s">
        <v>77</v>
      </c>
      <c r="BV62" s="131" t="s">
        <v>71</v>
      </c>
      <c r="BW62" s="131" t="s">
        <v>109</v>
      </c>
      <c r="BX62" s="131" t="s">
        <v>7</v>
      </c>
      <c r="CL62" s="131" t="s">
        <v>21</v>
      </c>
      <c r="CM62" s="131" t="s">
        <v>79</v>
      </c>
    </row>
    <row r="63" s="5" customFormat="1" ht="16.5" customHeight="1">
      <c r="A63" s="119" t="s">
        <v>73</v>
      </c>
      <c r="B63" s="120"/>
      <c r="C63" s="121"/>
      <c r="D63" s="122" t="s">
        <v>110</v>
      </c>
      <c r="E63" s="122"/>
      <c r="F63" s="122"/>
      <c r="G63" s="122"/>
      <c r="H63" s="122"/>
      <c r="I63" s="123"/>
      <c r="J63" s="122" t="s">
        <v>111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4">
        <f>'1.4.6 - Elektroinstalace ...'!J27</f>
        <v>0</v>
      </c>
      <c r="AH63" s="123"/>
      <c r="AI63" s="123"/>
      <c r="AJ63" s="123"/>
      <c r="AK63" s="123"/>
      <c r="AL63" s="123"/>
      <c r="AM63" s="123"/>
      <c r="AN63" s="124">
        <f>SUM(AG63,AT63)</f>
        <v>0</v>
      </c>
      <c r="AO63" s="123"/>
      <c r="AP63" s="123"/>
      <c r="AQ63" s="125" t="s">
        <v>76</v>
      </c>
      <c r="AR63" s="126"/>
      <c r="AS63" s="127">
        <v>0</v>
      </c>
      <c r="AT63" s="128">
        <f>ROUND(SUM(AV63:AW63),2)</f>
        <v>0</v>
      </c>
      <c r="AU63" s="129">
        <f>'1.4.6 - Elektroinstalace ...'!P84</f>
        <v>0</v>
      </c>
      <c r="AV63" s="128">
        <f>'1.4.6 - Elektroinstalace ...'!J30</f>
        <v>0</v>
      </c>
      <c r="AW63" s="128">
        <f>'1.4.6 - Elektroinstalace ...'!J31</f>
        <v>0</v>
      </c>
      <c r="AX63" s="128">
        <f>'1.4.6 - Elektroinstalace ...'!J32</f>
        <v>0</v>
      </c>
      <c r="AY63" s="128">
        <f>'1.4.6 - Elektroinstalace ...'!J33</f>
        <v>0</v>
      </c>
      <c r="AZ63" s="128">
        <f>'1.4.6 - Elektroinstalace ...'!F30</f>
        <v>0</v>
      </c>
      <c r="BA63" s="128">
        <f>'1.4.6 - Elektroinstalace ...'!F31</f>
        <v>0</v>
      </c>
      <c r="BB63" s="128">
        <f>'1.4.6 - Elektroinstalace ...'!F32</f>
        <v>0</v>
      </c>
      <c r="BC63" s="128">
        <f>'1.4.6 - Elektroinstalace ...'!F33</f>
        <v>0</v>
      </c>
      <c r="BD63" s="130">
        <f>'1.4.6 - Elektroinstalace ...'!F34</f>
        <v>0</v>
      </c>
      <c r="BT63" s="131" t="s">
        <v>77</v>
      </c>
      <c r="BV63" s="131" t="s">
        <v>71</v>
      </c>
      <c r="BW63" s="131" t="s">
        <v>112</v>
      </c>
      <c r="BX63" s="131" t="s">
        <v>7</v>
      </c>
      <c r="CL63" s="131" t="s">
        <v>21</v>
      </c>
      <c r="CM63" s="131" t="s">
        <v>79</v>
      </c>
    </row>
    <row r="64" s="5" customFormat="1" ht="16.5" customHeight="1">
      <c r="A64" s="119" t="s">
        <v>73</v>
      </c>
      <c r="B64" s="120"/>
      <c r="C64" s="121"/>
      <c r="D64" s="122" t="s">
        <v>113</v>
      </c>
      <c r="E64" s="122"/>
      <c r="F64" s="122"/>
      <c r="G64" s="122"/>
      <c r="H64" s="122"/>
      <c r="I64" s="123"/>
      <c r="J64" s="122" t="s">
        <v>114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4">
        <f>'1.4.7 - Gastroprovoz'!J27</f>
        <v>0</v>
      </c>
      <c r="AH64" s="123"/>
      <c r="AI64" s="123"/>
      <c r="AJ64" s="123"/>
      <c r="AK64" s="123"/>
      <c r="AL64" s="123"/>
      <c r="AM64" s="123"/>
      <c r="AN64" s="124">
        <f>SUM(AG64,AT64)</f>
        <v>0</v>
      </c>
      <c r="AO64" s="123"/>
      <c r="AP64" s="123"/>
      <c r="AQ64" s="125" t="s">
        <v>76</v>
      </c>
      <c r="AR64" s="126"/>
      <c r="AS64" s="127">
        <v>0</v>
      </c>
      <c r="AT64" s="128">
        <f>ROUND(SUM(AV64:AW64),2)</f>
        <v>0</v>
      </c>
      <c r="AU64" s="129">
        <f>'1.4.7 - Gastroprovoz'!P86</f>
        <v>0</v>
      </c>
      <c r="AV64" s="128">
        <f>'1.4.7 - Gastroprovoz'!J30</f>
        <v>0</v>
      </c>
      <c r="AW64" s="128">
        <f>'1.4.7 - Gastroprovoz'!J31</f>
        <v>0</v>
      </c>
      <c r="AX64" s="128">
        <f>'1.4.7 - Gastroprovoz'!J32</f>
        <v>0</v>
      </c>
      <c r="AY64" s="128">
        <f>'1.4.7 - Gastroprovoz'!J33</f>
        <v>0</v>
      </c>
      <c r="AZ64" s="128">
        <f>'1.4.7 - Gastroprovoz'!F30</f>
        <v>0</v>
      </c>
      <c r="BA64" s="128">
        <f>'1.4.7 - Gastroprovoz'!F31</f>
        <v>0</v>
      </c>
      <c r="BB64" s="128">
        <f>'1.4.7 - Gastroprovoz'!F32</f>
        <v>0</v>
      </c>
      <c r="BC64" s="128">
        <f>'1.4.7 - Gastroprovoz'!F33</f>
        <v>0</v>
      </c>
      <c r="BD64" s="130">
        <f>'1.4.7 - Gastroprovoz'!F34</f>
        <v>0</v>
      </c>
      <c r="BT64" s="131" t="s">
        <v>77</v>
      </c>
      <c r="BV64" s="131" t="s">
        <v>71</v>
      </c>
      <c r="BW64" s="131" t="s">
        <v>115</v>
      </c>
      <c r="BX64" s="131" t="s">
        <v>7</v>
      </c>
      <c r="CL64" s="131" t="s">
        <v>21</v>
      </c>
      <c r="CM64" s="131" t="s">
        <v>79</v>
      </c>
    </row>
    <row r="65" s="5" customFormat="1" ht="16.5" customHeight="1">
      <c r="A65" s="119" t="s">
        <v>73</v>
      </c>
      <c r="B65" s="120"/>
      <c r="C65" s="121"/>
      <c r="D65" s="122" t="s">
        <v>116</v>
      </c>
      <c r="E65" s="122"/>
      <c r="F65" s="122"/>
      <c r="G65" s="122"/>
      <c r="H65" s="122"/>
      <c r="I65" s="123"/>
      <c r="J65" s="122" t="s">
        <v>117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4">
        <f>'101 - VON'!J27</f>
        <v>0</v>
      </c>
      <c r="AH65" s="123"/>
      <c r="AI65" s="123"/>
      <c r="AJ65" s="123"/>
      <c r="AK65" s="123"/>
      <c r="AL65" s="123"/>
      <c r="AM65" s="123"/>
      <c r="AN65" s="124">
        <f>SUM(AG65,AT65)</f>
        <v>0</v>
      </c>
      <c r="AO65" s="123"/>
      <c r="AP65" s="123"/>
      <c r="AQ65" s="125" t="s">
        <v>117</v>
      </c>
      <c r="AR65" s="126"/>
      <c r="AS65" s="132">
        <v>0</v>
      </c>
      <c r="AT65" s="133">
        <f>ROUND(SUM(AV65:AW65),2)</f>
        <v>0</v>
      </c>
      <c r="AU65" s="134">
        <f>'101 - VON'!P82</f>
        <v>0</v>
      </c>
      <c r="AV65" s="133">
        <f>'101 - VON'!J30</f>
        <v>0</v>
      </c>
      <c r="AW65" s="133">
        <f>'101 - VON'!J31</f>
        <v>0</v>
      </c>
      <c r="AX65" s="133">
        <f>'101 - VON'!J32</f>
        <v>0</v>
      </c>
      <c r="AY65" s="133">
        <f>'101 - VON'!J33</f>
        <v>0</v>
      </c>
      <c r="AZ65" s="133">
        <f>'101 - VON'!F30</f>
        <v>0</v>
      </c>
      <c r="BA65" s="133">
        <f>'101 - VON'!F31</f>
        <v>0</v>
      </c>
      <c r="BB65" s="133">
        <f>'101 - VON'!F32</f>
        <v>0</v>
      </c>
      <c r="BC65" s="133">
        <f>'101 - VON'!F33</f>
        <v>0</v>
      </c>
      <c r="BD65" s="135">
        <f>'101 - VON'!F34</f>
        <v>0</v>
      </c>
      <c r="BT65" s="131" t="s">
        <v>77</v>
      </c>
      <c r="BV65" s="131" t="s">
        <v>71</v>
      </c>
      <c r="BW65" s="131" t="s">
        <v>118</v>
      </c>
      <c r="BX65" s="131" t="s">
        <v>7</v>
      </c>
      <c r="CL65" s="131" t="s">
        <v>21</v>
      </c>
      <c r="CM65" s="131" t="s">
        <v>79</v>
      </c>
    </row>
    <row r="66" s="1" customFormat="1" ht="30" customHeight="1">
      <c r="B66" s="46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2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72"/>
    </row>
  </sheetData>
  <sheetProtection sheet="1" formatColumns="0" formatRows="0" objects="1" scenarios="1" spinCount="100000" saltValue="lZpMoWJ/p5ZSa4x6j6PxynrOD6mMoHE1Csmx8LklMHBDkvTodfd0r6aGkzbBDonzzFZkGuaYCIv0kLdjeJ8GgQ==" hashValue="xfUySrIn4Ov9uzlxjPF3ch633refSa1TV+RxrHVKlPWYqI774bvlGw83URU6rPCauxxz3VmthERBKBIppXAqhw==" algorithmName="SHA-512" password="CC35"/>
  <mergeCells count="9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.1 - SO 01.1 Architekto...'!C2" display="/"/>
    <hyperlink ref="A53" location="'01.1.1 - SO 01.1.1 Fasády'!C2" display="/"/>
    <hyperlink ref="A54" location="'01.1.2 - SO 01.1.2 Vnitřn...'!C2" display="/"/>
    <hyperlink ref="A55" location="'1.4.1a - VNITŘNÍ KANALIZACE'!C2" display="/"/>
    <hyperlink ref="A56" location="'1.4.1b - VNITŘNÍ VODOVOD'!C2" display="/"/>
    <hyperlink ref="A57" location="'1.4.1c -  ZAŘIZOVACÍ PŘED...'!C2" display="/"/>
    <hyperlink ref="A58" location="'1.4.1d - DEMONTÁŽE'!C2" display="/"/>
    <hyperlink ref="A59" location="'1.4.2 - Vytápění'!C2" display="/"/>
    <hyperlink ref="A60" location="'1.4.3 - VZT'!C2" display="/"/>
    <hyperlink ref="A61" location="'1.4.4 - MaR'!C2" display="/"/>
    <hyperlink ref="A62" location="'1.4.5 - Elektroinstalace ...'!C2" display="/"/>
    <hyperlink ref="A63" location="'1.4.6 - Elektroinstalace ...'!C2" display="/"/>
    <hyperlink ref="A64" location="'1.4.7 - Gastroprovoz'!C2" display="/"/>
    <hyperlink ref="A65" location="'101 - VON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2817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ROUND(J91,2)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ROUND(SUM(BE91:BE436), 2)</f>
        <v>0</v>
      </c>
      <c r="G30" s="47"/>
      <c r="H30" s="47"/>
      <c r="I30" s="158">
        <v>0.20999999999999999</v>
      </c>
      <c r="J30" s="157">
        <f>ROUND(ROUND((SUM(BE91:BE436)),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ROUND(SUM(BF91:BF436), 2)</f>
        <v>0</v>
      </c>
      <c r="G31" s="47"/>
      <c r="H31" s="47"/>
      <c r="I31" s="158">
        <v>0.14999999999999999</v>
      </c>
      <c r="J31" s="157">
        <f>ROUND(ROUND((SUM(BF91:BF436)),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ROUND(SUM(BG91:BG436),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ROUND(SUM(BH91:BH436),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ROUND(SUM(BI91:BI436),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1.4.3 - VZT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J91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141</v>
      </c>
      <c r="E57" s="180"/>
      <c r="F57" s="180"/>
      <c r="G57" s="180"/>
      <c r="H57" s="180"/>
      <c r="I57" s="181"/>
      <c r="J57" s="182">
        <f>J92</f>
        <v>0</v>
      </c>
      <c r="K57" s="183"/>
    </row>
    <row r="58" s="8" customFormat="1" ht="19.92" customHeight="1">
      <c r="B58" s="184"/>
      <c r="C58" s="185"/>
      <c r="D58" s="186" t="s">
        <v>2818</v>
      </c>
      <c r="E58" s="187"/>
      <c r="F58" s="187"/>
      <c r="G58" s="187"/>
      <c r="H58" s="187"/>
      <c r="I58" s="188"/>
      <c r="J58" s="189">
        <f>J93</f>
        <v>0</v>
      </c>
      <c r="K58" s="190"/>
    </row>
    <row r="59" s="8" customFormat="1" ht="14.88" customHeight="1">
      <c r="B59" s="184"/>
      <c r="C59" s="185"/>
      <c r="D59" s="186" t="s">
        <v>2819</v>
      </c>
      <c r="E59" s="187"/>
      <c r="F59" s="187"/>
      <c r="G59" s="187"/>
      <c r="H59" s="187"/>
      <c r="I59" s="188"/>
      <c r="J59" s="189">
        <f>J94</f>
        <v>0</v>
      </c>
      <c r="K59" s="190"/>
    </row>
    <row r="60" s="8" customFormat="1" ht="14.88" customHeight="1">
      <c r="B60" s="184"/>
      <c r="C60" s="185"/>
      <c r="D60" s="186" t="s">
        <v>2820</v>
      </c>
      <c r="E60" s="187"/>
      <c r="F60" s="187"/>
      <c r="G60" s="187"/>
      <c r="H60" s="187"/>
      <c r="I60" s="188"/>
      <c r="J60" s="189">
        <f>J188</f>
        <v>0</v>
      </c>
      <c r="K60" s="190"/>
    </row>
    <row r="61" s="8" customFormat="1" ht="14.88" customHeight="1">
      <c r="B61" s="184"/>
      <c r="C61" s="185"/>
      <c r="D61" s="186" t="s">
        <v>2821</v>
      </c>
      <c r="E61" s="187"/>
      <c r="F61" s="187"/>
      <c r="G61" s="187"/>
      <c r="H61" s="187"/>
      <c r="I61" s="188"/>
      <c r="J61" s="189">
        <f>J206</f>
        <v>0</v>
      </c>
      <c r="K61" s="190"/>
    </row>
    <row r="62" s="8" customFormat="1" ht="14.88" customHeight="1">
      <c r="B62" s="184"/>
      <c r="C62" s="185"/>
      <c r="D62" s="186" t="s">
        <v>2822</v>
      </c>
      <c r="E62" s="187"/>
      <c r="F62" s="187"/>
      <c r="G62" s="187"/>
      <c r="H62" s="187"/>
      <c r="I62" s="188"/>
      <c r="J62" s="189">
        <f>J225</f>
        <v>0</v>
      </c>
      <c r="K62" s="190"/>
    </row>
    <row r="63" s="8" customFormat="1" ht="14.88" customHeight="1">
      <c r="B63" s="184"/>
      <c r="C63" s="185"/>
      <c r="D63" s="186" t="s">
        <v>2823</v>
      </c>
      <c r="E63" s="187"/>
      <c r="F63" s="187"/>
      <c r="G63" s="187"/>
      <c r="H63" s="187"/>
      <c r="I63" s="188"/>
      <c r="J63" s="189">
        <f>J245</f>
        <v>0</v>
      </c>
      <c r="K63" s="190"/>
    </row>
    <row r="64" s="8" customFormat="1" ht="14.88" customHeight="1">
      <c r="B64" s="184"/>
      <c r="C64" s="185"/>
      <c r="D64" s="186" t="s">
        <v>2824</v>
      </c>
      <c r="E64" s="187"/>
      <c r="F64" s="187"/>
      <c r="G64" s="187"/>
      <c r="H64" s="187"/>
      <c r="I64" s="188"/>
      <c r="J64" s="189">
        <f>J268</f>
        <v>0</v>
      </c>
      <c r="K64" s="190"/>
    </row>
    <row r="65" s="8" customFormat="1" ht="14.88" customHeight="1">
      <c r="B65" s="184"/>
      <c r="C65" s="185"/>
      <c r="D65" s="186" t="s">
        <v>2825</v>
      </c>
      <c r="E65" s="187"/>
      <c r="F65" s="187"/>
      <c r="G65" s="187"/>
      <c r="H65" s="187"/>
      <c r="I65" s="188"/>
      <c r="J65" s="189">
        <f>J287</f>
        <v>0</v>
      </c>
      <c r="K65" s="190"/>
    </row>
    <row r="66" s="8" customFormat="1" ht="14.88" customHeight="1">
      <c r="B66" s="184"/>
      <c r="C66" s="185"/>
      <c r="D66" s="186" t="s">
        <v>2826</v>
      </c>
      <c r="E66" s="187"/>
      <c r="F66" s="187"/>
      <c r="G66" s="187"/>
      <c r="H66" s="187"/>
      <c r="I66" s="188"/>
      <c r="J66" s="189">
        <f>J305</f>
        <v>0</v>
      </c>
      <c r="K66" s="190"/>
    </row>
    <row r="67" s="8" customFormat="1" ht="14.88" customHeight="1">
      <c r="B67" s="184"/>
      <c r="C67" s="185"/>
      <c r="D67" s="186" t="s">
        <v>2827</v>
      </c>
      <c r="E67" s="187"/>
      <c r="F67" s="187"/>
      <c r="G67" s="187"/>
      <c r="H67" s="187"/>
      <c r="I67" s="188"/>
      <c r="J67" s="189">
        <f>J322</f>
        <v>0</v>
      </c>
      <c r="K67" s="190"/>
    </row>
    <row r="68" s="8" customFormat="1" ht="14.88" customHeight="1">
      <c r="B68" s="184"/>
      <c r="C68" s="185"/>
      <c r="D68" s="186" t="s">
        <v>2828</v>
      </c>
      <c r="E68" s="187"/>
      <c r="F68" s="187"/>
      <c r="G68" s="187"/>
      <c r="H68" s="187"/>
      <c r="I68" s="188"/>
      <c r="J68" s="189">
        <f>J339</f>
        <v>0</v>
      </c>
      <c r="K68" s="190"/>
    </row>
    <row r="69" s="8" customFormat="1" ht="14.88" customHeight="1">
      <c r="B69" s="184"/>
      <c r="C69" s="185"/>
      <c r="D69" s="186" t="s">
        <v>2829</v>
      </c>
      <c r="E69" s="187"/>
      <c r="F69" s="187"/>
      <c r="G69" s="187"/>
      <c r="H69" s="187"/>
      <c r="I69" s="188"/>
      <c r="J69" s="189">
        <f>J407</f>
        <v>0</v>
      </c>
      <c r="K69" s="190"/>
    </row>
    <row r="70" s="8" customFormat="1" ht="19.92" customHeight="1">
      <c r="B70" s="184"/>
      <c r="C70" s="185"/>
      <c r="D70" s="186" t="s">
        <v>2830</v>
      </c>
      <c r="E70" s="187"/>
      <c r="F70" s="187"/>
      <c r="G70" s="187"/>
      <c r="H70" s="187"/>
      <c r="I70" s="188"/>
      <c r="J70" s="189">
        <f>J424</f>
        <v>0</v>
      </c>
      <c r="K70" s="190"/>
    </row>
    <row r="71" s="8" customFormat="1" ht="19.92" customHeight="1">
      <c r="B71" s="184"/>
      <c r="C71" s="185"/>
      <c r="D71" s="186" t="s">
        <v>2831</v>
      </c>
      <c r="E71" s="187"/>
      <c r="F71" s="187"/>
      <c r="G71" s="187"/>
      <c r="H71" s="187"/>
      <c r="I71" s="188"/>
      <c r="J71" s="189">
        <f>J433</f>
        <v>0</v>
      </c>
      <c r="K71" s="190"/>
    </row>
    <row r="72" s="1" customFormat="1" ht="21.84" customHeight="1">
      <c r="B72" s="46"/>
      <c r="C72" s="47"/>
      <c r="D72" s="47"/>
      <c r="E72" s="47"/>
      <c r="F72" s="47"/>
      <c r="G72" s="47"/>
      <c r="H72" s="47"/>
      <c r="I72" s="144"/>
      <c r="J72" s="47"/>
      <c r="K72" s="51"/>
    </row>
    <row r="73" s="1" customFormat="1" ht="6.96" customHeight="1">
      <c r="B73" s="67"/>
      <c r="C73" s="68"/>
      <c r="D73" s="68"/>
      <c r="E73" s="68"/>
      <c r="F73" s="68"/>
      <c r="G73" s="68"/>
      <c r="H73" s="68"/>
      <c r="I73" s="166"/>
      <c r="J73" s="68"/>
      <c r="K73" s="69"/>
    </row>
    <row r="77" s="1" customFormat="1" ht="6.96" customHeight="1">
      <c r="B77" s="70"/>
      <c r="C77" s="71"/>
      <c r="D77" s="71"/>
      <c r="E77" s="71"/>
      <c r="F77" s="71"/>
      <c r="G77" s="71"/>
      <c r="H77" s="71"/>
      <c r="I77" s="169"/>
      <c r="J77" s="71"/>
      <c r="K77" s="71"/>
      <c r="L77" s="72"/>
    </row>
    <row r="78" s="1" customFormat="1" ht="36.96" customHeight="1">
      <c r="B78" s="46"/>
      <c r="C78" s="73" t="s">
        <v>158</v>
      </c>
      <c r="D78" s="74"/>
      <c r="E78" s="74"/>
      <c r="F78" s="74"/>
      <c r="G78" s="74"/>
      <c r="H78" s="74"/>
      <c r="I78" s="191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 ht="14.4" customHeight="1">
      <c r="B80" s="46"/>
      <c r="C80" s="76" t="s">
        <v>18</v>
      </c>
      <c r="D80" s="74"/>
      <c r="E80" s="74"/>
      <c r="F80" s="74"/>
      <c r="G80" s="74"/>
      <c r="H80" s="74"/>
      <c r="I80" s="191"/>
      <c r="J80" s="74"/>
      <c r="K80" s="74"/>
      <c r="L80" s="72"/>
    </row>
    <row r="81" s="1" customFormat="1" ht="16.5" customHeight="1">
      <c r="B81" s="46"/>
      <c r="C81" s="74"/>
      <c r="D81" s="74"/>
      <c r="E81" s="192" t="str">
        <f>E7</f>
        <v>Rekonstrukce objektu Pernerova 29/383, k.ú. Karlín, Praha 8</v>
      </c>
      <c r="F81" s="76"/>
      <c r="G81" s="76"/>
      <c r="H81" s="76"/>
      <c r="I81" s="191"/>
      <c r="J81" s="74"/>
      <c r="K81" s="74"/>
      <c r="L81" s="72"/>
    </row>
    <row r="82" s="1" customFormat="1" ht="14.4" customHeight="1">
      <c r="B82" s="46"/>
      <c r="C82" s="76" t="s">
        <v>125</v>
      </c>
      <c r="D82" s="74"/>
      <c r="E82" s="74"/>
      <c r="F82" s="74"/>
      <c r="G82" s="74"/>
      <c r="H82" s="74"/>
      <c r="I82" s="191"/>
      <c r="J82" s="74"/>
      <c r="K82" s="74"/>
      <c r="L82" s="72"/>
    </row>
    <row r="83" s="1" customFormat="1" ht="17.25" customHeight="1">
      <c r="B83" s="46"/>
      <c r="C83" s="74"/>
      <c r="D83" s="74"/>
      <c r="E83" s="82" t="str">
        <f>E9</f>
        <v>1.4.3 - VZT</v>
      </c>
      <c r="F83" s="74"/>
      <c r="G83" s="74"/>
      <c r="H83" s="74"/>
      <c r="I83" s="191"/>
      <c r="J83" s="74"/>
      <c r="K83" s="74"/>
      <c r="L83" s="72"/>
    </row>
    <row r="84" s="1" customFormat="1" ht="6.96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="1" customFormat="1" ht="18" customHeight="1">
      <c r="B85" s="46"/>
      <c r="C85" s="76" t="s">
        <v>23</v>
      </c>
      <c r="D85" s="74"/>
      <c r="E85" s="74"/>
      <c r="F85" s="193" t="str">
        <f>F12</f>
        <v xml:space="preserve"> </v>
      </c>
      <c r="G85" s="74"/>
      <c r="H85" s="74"/>
      <c r="I85" s="194" t="s">
        <v>25</v>
      </c>
      <c r="J85" s="85" t="str">
        <f>IF(J12="","",J12)</f>
        <v>7.8.2017</v>
      </c>
      <c r="K85" s="74"/>
      <c r="L85" s="72"/>
    </row>
    <row r="86" s="1" customFormat="1" ht="6.96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="1" customFormat="1">
      <c r="B87" s="46"/>
      <c r="C87" s="76" t="s">
        <v>27</v>
      </c>
      <c r="D87" s="74"/>
      <c r="E87" s="74"/>
      <c r="F87" s="193" t="str">
        <f>E15</f>
        <v xml:space="preserve"> </v>
      </c>
      <c r="G87" s="74"/>
      <c r="H87" s="74"/>
      <c r="I87" s="194" t="s">
        <v>32</v>
      </c>
      <c r="J87" s="193" t="str">
        <f>E21</f>
        <v xml:space="preserve"> </v>
      </c>
      <c r="K87" s="74"/>
      <c r="L87" s="72"/>
    </row>
    <row r="88" s="1" customFormat="1" ht="14.4" customHeight="1">
      <c r="B88" s="46"/>
      <c r="C88" s="76" t="s">
        <v>30</v>
      </c>
      <c r="D88" s="74"/>
      <c r="E88" s="74"/>
      <c r="F88" s="193" t="str">
        <f>IF(E18="","",E18)</f>
        <v/>
      </c>
      <c r="G88" s="74"/>
      <c r="H88" s="74"/>
      <c r="I88" s="191"/>
      <c r="J88" s="74"/>
      <c r="K88" s="74"/>
      <c r="L88" s="72"/>
    </row>
    <row r="89" s="1" customFormat="1" ht="10.32" customHeight="1">
      <c r="B89" s="46"/>
      <c r="C89" s="74"/>
      <c r="D89" s="74"/>
      <c r="E89" s="74"/>
      <c r="F89" s="74"/>
      <c r="G89" s="74"/>
      <c r="H89" s="74"/>
      <c r="I89" s="191"/>
      <c r="J89" s="74"/>
      <c r="K89" s="74"/>
      <c r="L89" s="72"/>
    </row>
    <row r="90" s="9" customFormat="1" ht="29.28" customHeight="1">
      <c r="B90" s="195"/>
      <c r="C90" s="196" t="s">
        <v>159</v>
      </c>
      <c r="D90" s="197" t="s">
        <v>54</v>
      </c>
      <c r="E90" s="197" t="s">
        <v>50</v>
      </c>
      <c r="F90" s="197" t="s">
        <v>160</v>
      </c>
      <c r="G90" s="197" t="s">
        <v>161</v>
      </c>
      <c r="H90" s="197" t="s">
        <v>162</v>
      </c>
      <c r="I90" s="198" t="s">
        <v>163</v>
      </c>
      <c r="J90" s="197" t="s">
        <v>129</v>
      </c>
      <c r="K90" s="199" t="s">
        <v>164</v>
      </c>
      <c r="L90" s="200"/>
      <c r="M90" s="102" t="s">
        <v>165</v>
      </c>
      <c r="N90" s="103" t="s">
        <v>39</v>
      </c>
      <c r="O90" s="103" t="s">
        <v>166</v>
      </c>
      <c r="P90" s="103" t="s">
        <v>167</v>
      </c>
      <c r="Q90" s="103" t="s">
        <v>168</v>
      </c>
      <c r="R90" s="103" t="s">
        <v>169</v>
      </c>
      <c r="S90" s="103" t="s">
        <v>170</v>
      </c>
      <c r="T90" s="104" t="s">
        <v>171</v>
      </c>
    </row>
    <row r="91" s="1" customFormat="1" ht="29.28" customHeight="1">
      <c r="B91" s="46"/>
      <c r="C91" s="108" t="s">
        <v>130</v>
      </c>
      <c r="D91" s="74"/>
      <c r="E91" s="74"/>
      <c r="F91" s="74"/>
      <c r="G91" s="74"/>
      <c r="H91" s="74"/>
      <c r="I91" s="191"/>
      <c r="J91" s="201">
        <f>BK91</f>
        <v>0</v>
      </c>
      <c r="K91" s="74"/>
      <c r="L91" s="72"/>
      <c r="M91" s="105"/>
      <c r="N91" s="106"/>
      <c r="O91" s="106"/>
      <c r="P91" s="202">
        <f>P92</f>
        <v>0</v>
      </c>
      <c r="Q91" s="106"/>
      <c r="R91" s="202">
        <f>R92</f>
        <v>0</v>
      </c>
      <c r="S91" s="106"/>
      <c r="T91" s="203">
        <f>T92</f>
        <v>0</v>
      </c>
      <c r="AT91" s="24" t="s">
        <v>68</v>
      </c>
      <c r="AU91" s="24" t="s">
        <v>131</v>
      </c>
      <c r="BK91" s="204">
        <f>BK92</f>
        <v>0</v>
      </c>
    </row>
    <row r="92" s="10" customFormat="1" ht="37.44" customHeight="1">
      <c r="B92" s="205"/>
      <c r="C92" s="206"/>
      <c r="D92" s="207" t="s">
        <v>68</v>
      </c>
      <c r="E92" s="208" t="s">
        <v>986</v>
      </c>
      <c r="F92" s="208" t="s">
        <v>987</v>
      </c>
      <c r="G92" s="206"/>
      <c r="H92" s="206"/>
      <c r="I92" s="209"/>
      <c r="J92" s="210">
        <f>BK92</f>
        <v>0</v>
      </c>
      <c r="K92" s="206"/>
      <c r="L92" s="211"/>
      <c r="M92" s="212"/>
      <c r="N92" s="213"/>
      <c r="O92" s="213"/>
      <c r="P92" s="214">
        <f>P93+P424+P433</f>
        <v>0</v>
      </c>
      <c r="Q92" s="213"/>
      <c r="R92" s="214">
        <f>R93+R424+R433</f>
        <v>0</v>
      </c>
      <c r="S92" s="213"/>
      <c r="T92" s="215">
        <f>T93+T424+T433</f>
        <v>0</v>
      </c>
      <c r="AR92" s="216" t="s">
        <v>77</v>
      </c>
      <c r="AT92" s="217" t="s">
        <v>68</v>
      </c>
      <c r="AU92" s="217" t="s">
        <v>69</v>
      </c>
      <c r="AY92" s="216" t="s">
        <v>174</v>
      </c>
      <c r="BK92" s="218">
        <f>BK93+BK424+BK433</f>
        <v>0</v>
      </c>
    </row>
    <row r="93" s="10" customFormat="1" ht="19.92" customHeight="1">
      <c r="B93" s="205"/>
      <c r="C93" s="206"/>
      <c r="D93" s="207" t="s">
        <v>68</v>
      </c>
      <c r="E93" s="219" t="s">
        <v>2832</v>
      </c>
      <c r="F93" s="219" t="s">
        <v>2833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P94+P188+P206+P225+P245+P268+P287+P305+P322+P339+P407</f>
        <v>0</v>
      </c>
      <c r="Q93" s="213"/>
      <c r="R93" s="214">
        <f>R94+R188+R206+R225+R245+R268+R287+R305+R322+R339+R407</f>
        <v>0</v>
      </c>
      <c r="S93" s="213"/>
      <c r="T93" s="215">
        <f>T94+T188+T206+T225+T245+T268+T287+T305+T322+T339+T407</f>
        <v>0</v>
      </c>
      <c r="AR93" s="216" t="s">
        <v>77</v>
      </c>
      <c r="AT93" s="217" t="s">
        <v>68</v>
      </c>
      <c r="AU93" s="217" t="s">
        <v>77</v>
      </c>
      <c r="AY93" s="216" t="s">
        <v>174</v>
      </c>
      <c r="BK93" s="218">
        <f>BK94+BK188+BK206+BK225+BK245+BK268+BK287+BK305+BK322+BK339+BK407</f>
        <v>0</v>
      </c>
    </row>
    <row r="94" s="10" customFormat="1" ht="14.88" customHeight="1">
      <c r="B94" s="205"/>
      <c r="C94" s="206"/>
      <c r="D94" s="207" t="s">
        <v>68</v>
      </c>
      <c r="E94" s="219" t="s">
        <v>2834</v>
      </c>
      <c r="F94" s="219" t="s">
        <v>2835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SUM(P95:P187)</f>
        <v>0</v>
      </c>
      <c r="Q94" s="213"/>
      <c r="R94" s="214">
        <f>SUM(R95:R187)</f>
        <v>0</v>
      </c>
      <c r="S94" s="213"/>
      <c r="T94" s="215">
        <f>SUM(T95:T187)</f>
        <v>0</v>
      </c>
      <c r="AR94" s="216" t="s">
        <v>77</v>
      </c>
      <c r="AT94" s="217" t="s">
        <v>68</v>
      </c>
      <c r="AU94" s="217" t="s">
        <v>79</v>
      </c>
      <c r="AY94" s="216" t="s">
        <v>174</v>
      </c>
      <c r="BK94" s="218">
        <f>SUM(BK95:BK187)</f>
        <v>0</v>
      </c>
    </row>
    <row r="95" s="1" customFormat="1" ht="16.5" customHeight="1">
      <c r="B95" s="46"/>
      <c r="C95" s="221" t="s">
        <v>77</v>
      </c>
      <c r="D95" s="221" t="s">
        <v>176</v>
      </c>
      <c r="E95" s="222" t="s">
        <v>2836</v>
      </c>
      <c r="F95" s="223" t="s">
        <v>2837</v>
      </c>
      <c r="G95" s="224" t="s">
        <v>2158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181</v>
      </c>
      <c r="AT95" s="24" t="s">
        <v>176</v>
      </c>
      <c r="AU95" s="24" t="s">
        <v>188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181</v>
      </c>
      <c r="BM95" s="24" t="s">
        <v>79</v>
      </c>
    </row>
    <row r="96" s="13" customFormat="1">
      <c r="B96" s="256"/>
      <c r="C96" s="257"/>
      <c r="D96" s="235" t="s">
        <v>182</v>
      </c>
      <c r="E96" s="258" t="s">
        <v>21</v>
      </c>
      <c r="F96" s="259" t="s">
        <v>2838</v>
      </c>
      <c r="G96" s="257"/>
      <c r="H96" s="258" t="s">
        <v>21</v>
      </c>
      <c r="I96" s="260"/>
      <c r="J96" s="257"/>
      <c r="K96" s="257"/>
      <c r="L96" s="261"/>
      <c r="M96" s="262"/>
      <c r="N96" s="263"/>
      <c r="O96" s="263"/>
      <c r="P96" s="263"/>
      <c r="Q96" s="263"/>
      <c r="R96" s="263"/>
      <c r="S96" s="263"/>
      <c r="T96" s="264"/>
      <c r="AT96" s="265" t="s">
        <v>182</v>
      </c>
      <c r="AU96" s="265" t="s">
        <v>188</v>
      </c>
      <c r="AV96" s="13" t="s">
        <v>77</v>
      </c>
      <c r="AW96" s="13" t="s">
        <v>33</v>
      </c>
      <c r="AX96" s="13" t="s">
        <v>69</v>
      </c>
      <c r="AY96" s="265" t="s">
        <v>174</v>
      </c>
    </row>
    <row r="97" s="13" customFormat="1">
      <c r="B97" s="256"/>
      <c r="C97" s="257"/>
      <c r="D97" s="235" t="s">
        <v>182</v>
      </c>
      <c r="E97" s="258" t="s">
        <v>21</v>
      </c>
      <c r="F97" s="259" t="s">
        <v>2839</v>
      </c>
      <c r="G97" s="257"/>
      <c r="H97" s="258" t="s">
        <v>21</v>
      </c>
      <c r="I97" s="260"/>
      <c r="J97" s="257"/>
      <c r="K97" s="257"/>
      <c r="L97" s="261"/>
      <c r="M97" s="262"/>
      <c r="N97" s="263"/>
      <c r="O97" s="263"/>
      <c r="P97" s="263"/>
      <c r="Q97" s="263"/>
      <c r="R97" s="263"/>
      <c r="S97" s="263"/>
      <c r="T97" s="264"/>
      <c r="AT97" s="265" t="s">
        <v>182</v>
      </c>
      <c r="AU97" s="265" t="s">
        <v>188</v>
      </c>
      <c r="AV97" s="13" t="s">
        <v>77</v>
      </c>
      <c r="AW97" s="13" t="s">
        <v>33</v>
      </c>
      <c r="AX97" s="13" t="s">
        <v>69</v>
      </c>
      <c r="AY97" s="265" t="s">
        <v>174</v>
      </c>
    </row>
    <row r="98" s="13" customFormat="1">
      <c r="B98" s="256"/>
      <c r="C98" s="257"/>
      <c r="D98" s="235" t="s">
        <v>182</v>
      </c>
      <c r="E98" s="258" t="s">
        <v>21</v>
      </c>
      <c r="F98" s="259" t="s">
        <v>2840</v>
      </c>
      <c r="G98" s="257"/>
      <c r="H98" s="258" t="s">
        <v>21</v>
      </c>
      <c r="I98" s="260"/>
      <c r="J98" s="257"/>
      <c r="K98" s="257"/>
      <c r="L98" s="261"/>
      <c r="M98" s="262"/>
      <c r="N98" s="263"/>
      <c r="O98" s="263"/>
      <c r="P98" s="263"/>
      <c r="Q98" s="263"/>
      <c r="R98" s="263"/>
      <c r="S98" s="263"/>
      <c r="T98" s="264"/>
      <c r="AT98" s="265" t="s">
        <v>182</v>
      </c>
      <c r="AU98" s="265" t="s">
        <v>188</v>
      </c>
      <c r="AV98" s="13" t="s">
        <v>77</v>
      </c>
      <c r="AW98" s="13" t="s">
        <v>33</v>
      </c>
      <c r="AX98" s="13" t="s">
        <v>69</v>
      </c>
      <c r="AY98" s="265" t="s">
        <v>174</v>
      </c>
    </row>
    <row r="99" s="13" customFormat="1">
      <c r="B99" s="256"/>
      <c r="C99" s="257"/>
      <c r="D99" s="235" t="s">
        <v>182</v>
      </c>
      <c r="E99" s="258" t="s">
        <v>21</v>
      </c>
      <c r="F99" s="259" t="s">
        <v>2841</v>
      </c>
      <c r="G99" s="257"/>
      <c r="H99" s="258" t="s">
        <v>21</v>
      </c>
      <c r="I99" s="260"/>
      <c r="J99" s="257"/>
      <c r="K99" s="257"/>
      <c r="L99" s="261"/>
      <c r="M99" s="262"/>
      <c r="N99" s="263"/>
      <c r="O99" s="263"/>
      <c r="P99" s="263"/>
      <c r="Q99" s="263"/>
      <c r="R99" s="263"/>
      <c r="S99" s="263"/>
      <c r="T99" s="264"/>
      <c r="AT99" s="265" t="s">
        <v>182</v>
      </c>
      <c r="AU99" s="265" t="s">
        <v>188</v>
      </c>
      <c r="AV99" s="13" t="s">
        <v>77</v>
      </c>
      <c r="AW99" s="13" t="s">
        <v>33</v>
      </c>
      <c r="AX99" s="13" t="s">
        <v>69</v>
      </c>
      <c r="AY99" s="265" t="s">
        <v>174</v>
      </c>
    </row>
    <row r="100" s="13" customFormat="1">
      <c r="B100" s="256"/>
      <c r="C100" s="257"/>
      <c r="D100" s="235" t="s">
        <v>182</v>
      </c>
      <c r="E100" s="258" t="s">
        <v>21</v>
      </c>
      <c r="F100" s="259" t="s">
        <v>2842</v>
      </c>
      <c r="G100" s="257"/>
      <c r="H100" s="258" t="s">
        <v>21</v>
      </c>
      <c r="I100" s="260"/>
      <c r="J100" s="257"/>
      <c r="K100" s="257"/>
      <c r="L100" s="261"/>
      <c r="M100" s="262"/>
      <c r="N100" s="263"/>
      <c r="O100" s="263"/>
      <c r="P100" s="263"/>
      <c r="Q100" s="263"/>
      <c r="R100" s="263"/>
      <c r="S100" s="263"/>
      <c r="T100" s="264"/>
      <c r="AT100" s="265" t="s">
        <v>182</v>
      </c>
      <c r="AU100" s="265" t="s">
        <v>188</v>
      </c>
      <c r="AV100" s="13" t="s">
        <v>77</v>
      </c>
      <c r="AW100" s="13" t="s">
        <v>33</v>
      </c>
      <c r="AX100" s="13" t="s">
        <v>69</v>
      </c>
      <c r="AY100" s="265" t="s">
        <v>174</v>
      </c>
    </row>
    <row r="101" s="13" customFormat="1">
      <c r="B101" s="256"/>
      <c r="C101" s="257"/>
      <c r="D101" s="235" t="s">
        <v>182</v>
      </c>
      <c r="E101" s="258" t="s">
        <v>21</v>
      </c>
      <c r="F101" s="259" t="s">
        <v>2843</v>
      </c>
      <c r="G101" s="257"/>
      <c r="H101" s="258" t="s">
        <v>21</v>
      </c>
      <c r="I101" s="260"/>
      <c r="J101" s="257"/>
      <c r="K101" s="257"/>
      <c r="L101" s="261"/>
      <c r="M101" s="262"/>
      <c r="N101" s="263"/>
      <c r="O101" s="263"/>
      <c r="P101" s="263"/>
      <c r="Q101" s="263"/>
      <c r="R101" s="263"/>
      <c r="S101" s="263"/>
      <c r="T101" s="264"/>
      <c r="AT101" s="265" t="s">
        <v>182</v>
      </c>
      <c r="AU101" s="265" t="s">
        <v>188</v>
      </c>
      <c r="AV101" s="13" t="s">
        <v>77</v>
      </c>
      <c r="AW101" s="13" t="s">
        <v>33</v>
      </c>
      <c r="AX101" s="13" t="s">
        <v>69</v>
      </c>
      <c r="AY101" s="265" t="s">
        <v>174</v>
      </c>
    </row>
    <row r="102" s="13" customFormat="1">
      <c r="B102" s="256"/>
      <c r="C102" s="257"/>
      <c r="D102" s="235" t="s">
        <v>182</v>
      </c>
      <c r="E102" s="258" t="s">
        <v>21</v>
      </c>
      <c r="F102" s="259" t="s">
        <v>2844</v>
      </c>
      <c r="G102" s="257"/>
      <c r="H102" s="258" t="s">
        <v>21</v>
      </c>
      <c r="I102" s="260"/>
      <c r="J102" s="257"/>
      <c r="K102" s="257"/>
      <c r="L102" s="261"/>
      <c r="M102" s="262"/>
      <c r="N102" s="263"/>
      <c r="O102" s="263"/>
      <c r="P102" s="263"/>
      <c r="Q102" s="263"/>
      <c r="R102" s="263"/>
      <c r="S102" s="263"/>
      <c r="T102" s="264"/>
      <c r="AT102" s="265" t="s">
        <v>182</v>
      </c>
      <c r="AU102" s="265" t="s">
        <v>188</v>
      </c>
      <c r="AV102" s="13" t="s">
        <v>77</v>
      </c>
      <c r="AW102" s="13" t="s">
        <v>33</v>
      </c>
      <c r="AX102" s="13" t="s">
        <v>69</v>
      </c>
      <c r="AY102" s="265" t="s">
        <v>174</v>
      </c>
    </row>
    <row r="103" s="13" customFormat="1">
      <c r="B103" s="256"/>
      <c r="C103" s="257"/>
      <c r="D103" s="235" t="s">
        <v>182</v>
      </c>
      <c r="E103" s="258" t="s">
        <v>21</v>
      </c>
      <c r="F103" s="259" t="s">
        <v>2845</v>
      </c>
      <c r="G103" s="257"/>
      <c r="H103" s="258" t="s">
        <v>21</v>
      </c>
      <c r="I103" s="260"/>
      <c r="J103" s="257"/>
      <c r="K103" s="257"/>
      <c r="L103" s="261"/>
      <c r="M103" s="262"/>
      <c r="N103" s="263"/>
      <c r="O103" s="263"/>
      <c r="P103" s="263"/>
      <c r="Q103" s="263"/>
      <c r="R103" s="263"/>
      <c r="S103" s="263"/>
      <c r="T103" s="264"/>
      <c r="AT103" s="265" t="s">
        <v>182</v>
      </c>
      <c r="AU103" s="265" t="s">
        <v>188</v>
      </c>
      <c r="AV103" s="13" t="s">
        <v>77</v>
      </c>
      <c r="AW103" s="13" t="s">
        <v>33</v>
      </c>
      <c r="AX103" s="13" t="s">
        <v>69</v>
      </c>
      <c r="AY103" s="265" t="s">
        <v>174</v>
      </c>
    </row>
    <row r="104" s="13" customFormat="1">
      <c r="B104" s="256"/>
      <c r="C104" s="257"/>
      <c r="D104" s="235" t="s">
        <v>182</v>
      </c>
      <c r="E104" s="258" t="s">
        <v>21</v>
      </c>
      <c r="F104" s="259" t="s">
        <v>2846</v>
      </c>
      <c r="G104" s="257"/>
      <c r="H104" s="258" t="s">
        <v>21</v>
      </c>
      <c r="I104" s="260"/>
      <c r="J104" s="257"/>
      <c r="K104" s="257"/>
      <c r="L104" s="261"/>
      <c r="M104" s="262"/>
      <c r="N104" s="263"/>
      <c r="O104" s="263"/>
      <c r="P104" s="263"/>
      <c r="Q104" s="263"/>
      <c r="R104" s="263"/>
      <c r="S104" s="263"/>
      <c r="T104" s="264"/>
      <c r="AT104" s="265" t="s">
        <v>182</v>
      </c>
      <c r="AU104" s="265" t="s">
        <v>188</v>
      </c>
      <c r="AV104" s="13" t="s">
        <v>77</v>
      </c>
      <c r="AW104" s="13" t="s">
        <v>33</v>
      </c>
      <c r="AX104" s="13" t="s">
        <v>69</v>
      </c>
      <c r="AY104" s="265" t="s">
        <v>174</v>
      </c>
    </row>
    <row r="105" s="13" customFormat="1">
      <c r="B105" s="256"/>
      <c r="C105" s="257"/>
      <c r="D105" s="235" t="s">
        <v>182</v>
      </c>
      <c r="E105" s="258" t="s">
        <v>21</v>
      </c>
      <c r="F105" s="259" t="s">
        <v>2847</v>
      </c>
      <c r="G105" s="257"/>
      <c r="H105" s="258" t="s">
        <v>21</v>
      </c>
      <c r="I105" s="260"/>
      <c r="J105" s="257"/>
      <c r="K105" s="257"/>
      <c r="L105" s="261"/>
      <c r="M105" s="262"/>
      <c r="N105" s="263"/>
      <c r="O105" s="263"/>
      <c r="P105" s="263"/>
      <c r="Q105" s="263"/>
      <c r="R105" s="263"/>
      <c r="S105" s="263"/>
      <c r="T105" s="264"/>
      <c r="AT105" s="265" t="s">
        <v>182</v>
      </c>
      <c r="AU105" s="265" t="s">
        <v>188</v>
      </c>
      <c r="AV105" s="13" t="s">
        <v>77</v>
      </c>
      <c r="AW105" s="13" t="s">
        <v>33</v>
      </c>
      <c r="AX105" s="13" t="s">
        <v>69</v>
      </c>
      <c r="AY105" s="265" t="s">
        <v>174</v>
      </c>
    </row>
    <row r="106" s="11" customFormat="1">
      <c r="B106" s="233"/>
      <c r="C106" s="234"/>
      <c r="D106" s="235" t="s">
        <v>182</v>
      </c>
      <c r="E106" s="236" t="s">
        <v>21</v>
      </c>
      <c r="F106" s="237" t="s">
        <v>2686</v>
      </c>
      <c r="G106" s="234"/>
      <c r="H106" s="238">
        <v>1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182</v>
      </c>
      <c r="AU106" s="244" t="s">
        <v>188</v>
      </c>
      <c r="AV106" s="11" t="s">
        <v>79</v>
      </c>
      <c r="AW106" s="11" t="s">
        <v>33</v>
      </c>
      <c r="AX106" s="11" t="s">
        <v>69</v>
      </c>
      <c r="AY106" s="244" t="s">
        <v>174</v>
      </c>
    </row>
    <row r="107" s="12" customFormat="1">
      <c r="B107" s="245"/>
      <c r="C107" s="246"/>
      <c r="D107" s="235" t="s">
        <v>182</v>
      </c>
      <c r="E107" s="247" t="s">
        <v>21</v>
      </c>
      <c r="F107" s="248" t="s">
        <v>184</v>
      </c>
      <c r="G107" s="246"/>
      <c r="H107" s="249">
        <v>1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AT107" s="255" t="s">
        <v>182</v>
      </c>
      <c r="AU107" s="255" t="s">
        <v>188</v>
      </c>
      <c r="AV107" s="12" t="s">
        <v>181</v>
      </c>
      <c r="AW107" s="12" t="s">
        <v>33</v>
      </c>
      <c r="AX107" s="12" t="s">
        <v>77</v>
      </c>
      <c r="AY107" s="255" t="s">
        <v>174</v>
      </c>
    </row>
    <row r="108" s="1" customFormat="1" ht="16.5" customHeight="1">
      <c r="B108" s="46"/>
      <c r="C108" s="221" t="s">
        <v>79</v>
      </c>
      <c r="D108" s="221" t="s">
        <v>176</v>
      </c>
      <c r="E108" s="222" t="s">
        <v>2848</v>
      </c>
      <c r="F108" s="223" t="s">
        <v>2849</v>
      </c>
      <c r="G108" s="224" t="s">
        <v>2158</v>
      </c>
      <c r="H108" s="225">
        <v>4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181</v>
      </c>
      <c r="AT108" s="24" t="s">
        <v>176</v>
      </c>
      <c r="AU108" s="24" t="s">
        <v>188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181</v>
      </c>
      <c r="BM108" s="24" t="s">
        <v>181</v>
      </c>
    </row>
    <row r="109" s="1" customFormat="1" ht="16.5" customHeight="1">
      <c r="B109" s="46"/>
      <c r="C109" s="221" t="s">
        <v>188</v>
      </c>
      <c r="D109" s="221" t="s">
        <v>176</v>
      </c>
      <c r="E109" s="222" t="s">
        <v>2850</v>
      </c>
      <c r="F109" s="223" t="s">
        <v>2851</v>
      </c>
      <c r="G109" s="224" t="s">
        <v>2158</v>
      </c>
      <c r="H109" s="225">
        <v>2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181</v>
      </c>
      <c r="AT109" s="24" t="s">
        <v>176</v>
      </c>
      <c r="AU109" s="24" t="s">
        <v>188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181</v>
      </c>
      <c r="BM109" s="24" t="s">
        <v>191</v>
      </c>
    </row>
    <row r="110" s="1" customFormat="1" ht="16.5" customHeight="1">
      <c r="B110" s="46"/>
      <c r="C110" s="221" t="s">
        <v>181</v>
      </c>
      <c r="D110" s="221" t="s">
        <v>176</v>
      </c>
      <c r="E110" s="222" t="s">
        <v>2852</v>
      </c>
      <c r="F110" s="223" t="s">
        <v>2853</v>
      </c>
      <c r="G110" s="224" t="s">
        <v>2158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181</v>
      </c>
      <c r="AT110" s="24" t="s">
        <v>176</v>
      </c>
      <c r="AU110" s="24" t="s">
        <v>188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181</v>
      </c>
      <c r="BM110" s="24" t="s">
        <v>196</v>
      </c>
    </row>
    <row r="111" s="13" customFormat="1">
      <c r="B111" s="256"/>
      <c r="C111" s="257"/>
      <c r="D111" s="235" t="s">
        <v>182</v>
      </c>
      <c r="E111" s="258" t="s">
        <v>21</v>
      </c>
      <c r="F111" s="259" t="s">
        <v>2854</v>
      </c>
      <c r="G111" s="257"/>
      <c r="H111" s="258" t="s">
        <v>21</v>
      </c>
      <c r="I111" s="260"/>
      <c r="J111" s="257"/>
      <c r="K111" s="257"/>
      <c r="L111" s="261"/>
      <c r="M111" s="262"/>
      <c r="N111" s="263"/>
      <c r="O111" s="263"/>
      <c r="P111" s="263"/>
      <c r="Q111" s="263"/>
      <c r="R111" s="263"/>
      <c r="S111" s="263"/>
      <c r="T111" s="264"/>
      <c r="AT111" s="265" t="s">
        <v>182</v>
      </c>
      <c r="AU111" s="265" t="s">
        <v>188</v>
      </c>
      <c r="AV111" s="13" t="s">
        <v>77</v>
      </c>
      <c r="AW111" s="13" t="s">
        <v>33</v>
      </c>
      <c r="AX111" s="13" t="s">
        <v>69</v>
      </c>
      <c r="AY111" s="265" t="s">
        <v>174</v>
      </c>
    </row>
    <row r="112" s="13" customFormat="1">
      <c r="B112" s="256"/>
      <c r="C112" s="257"/>
      <c r="D112" s="235" t="s">
        <v>182</v>
      </c>
      <c r="E112" s="258" t="s">
        <v>21</v>
      </c>
      <c r="F112" s="259" t="s">
        <v>2855</v>
      </c>
      <c r="G112" s="257"/>
      <c r="H112" s="258" t="s">
        <v>21</v>
      </c>
      <c r="I112" s="260"/>
      <c r="J112" s="257"/>
      <c r="K112" s="257"/>
      <c r="L112" s="261"/>
      <c r="M112" s="262"/>
      <c r="N112" s="263"/>
      <c r="O112" s="263"/>
      <c r="P112" s="263"/>
      <c r="Q112" s="263"/>
      <c r="R112" s="263"/>
      <c r="S112" s="263"/>
      <c r="T112" s="264"/>
      <c r="AT112" s="265" t="s">
        <v>182</v>
      </c>
      <c r="AU112" s="265" t="s">
        <v>188</v>
      </c>
      <c r="AV112" s="13" t="s">
        <v>77</v>
      </c>
      <c r="AW112" s="13" t="s">
        <v>33</v>
      </c>
      <c r="AX112" s="13" t="s">
        <v>69</v>
      </c>
      <c r="AY112" s="265" t="s">
        <v>174</v>
      </c>
    </row>
    <row r="113" s="11" customFormat="1">
      <c r="B113" s="233"/>
      <c r="C113" s="234"/>
      <c r="D113" s="235" t="s">
        <v>182</v>
      </c>
      <c r="E113" s="236" t="s">
        <v>21</v>
      </c>
      <c r="F113" s="237" t="s">
        <v>2686</v>
      </c>
      <c r="G113" s="234"/>
      <c r="H113" s="238">
        <v>1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182</v>
      </c>
      <c r="AU113" s="244" t="s">
        <v>188</v>
      </c>
      <c r="AV113" s="11" t="s">
        <v>79</v>
      </c>
      <c r="AW113" s="11" t="s">
        <v>33</v>
      </c>
      <c r="AX113" s="11" t="s">
        <v>69</v>
      </c>
      <c r="AY113" s="244" t="s">
        <v>174</v>
      </c>
    </row>
    <row r="114" s="12" customFormat="1">
      <c r="B114" s="245"/>
      <c r="C114" s="246"/>
      <c r="D114" s="235" t="s">
        <v>182</v>
      </c>
      <c r="E114" s="247" t="s">
        <v>21</v>
      </c>
      <c r="F114" s="248" t="s">
        <v>184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182</v>
      </c>
      <c r="AU114" s="255" t="s">
        <v>188</v>
      </c>
      <c r="AV114" s="12" t="s">
        <v>181</v>
      </c>
      <c r="AW114" s="12" t="s">
        <v>33</v>
      </c>
      <c r="AX114" s="12" t="s">
        <v>77</v>
      </c>
      <c r="AY114" s="255" t="s">
        <v>174</v>
      </c>
    </row>
    <row r="115" s="1" customFormat="1" ht="16.5" customHeight="1">
      <c r="B115" s="46"/>
      <c r="C115" s="221" t="s">
        <v>198</v>
      </c>
      <c r="D115" s="221" t="s">
        <v>176</v>
      </c>
      <c r="E115" s="222" t="s">
        <v>2856</v>
      </c>
      <c r="F115" s="223" t="s">
        <v>2837</v>
      </c>
      <c r="G115" s="224" t="s">
        <v>2158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181</v>
      </c>
      <c r="AT115" s="24" t="s">
        <v>176</v>
      </c>
      <c r="AU115" s="24" t="s">
        <v>188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181</v>
      </c>
      <c r="BM115" s="24" t="s">
        <v>202</v>
      </c>
    </row>
    <row r="116" s="13" customFormat="1">
      <c r="B116" s="256"/>
      <c r="C116" s="257"/>
      <c r="D116" s="235" t="s">
        <v>182</v>
      </c>
      <c r="E116" s="258" t="s">
        <v>21</v>
      </c>
      <c r="F116" s="259" t="s">
        <v>2857</v>
      </c>
      <c r="G116" s="257"/>
      <c r="H116" s="258" t="s">
        <v>21</v>
      </c>
      <c r="I116" s="260"/>
      <c r="J116" s="257"/>
      <c r="K116" s="257"/>
      <c r="L116" s="261"/>
      <c r="M116" s="262"/>
      <c r="N116" s="263"/>
      <c r="O116" s="263"/>
      <c r="P116" s="263"/>
      <c r="Q116" s="263"/>
      <c r="R116" s="263"/>
      <c r="S116" s="263"/>
      <c r="T116" s="264"/>
      <c r="AT116" s="265" t="s">
        <v>182</v>
      </c>
      <c r="AU116" s="265" t="s">
        <v>188</v>
      </c>
      <c r="AV116" s="13" t="s">
        <v>77</v>
      </c>
      <c r="AW116" s="13" t="s">
        <v>33</v>
      </c>
      <c r="AX116" s="13" t="s">
        <v>69</v>
      </c>
      <c r="AY116" s="265" t="s">
        <v>174</v>
      </c>
    </row>
    <row r="117" s="13" customFormat="1">
      <c r="B117" s="256"/>
      <c r="C117" s="257"/>
      <c r="D117" s="235" t="s">
        <v>182</v>
      </c>
      <c r="E117" s="258" t="s">
        <v>21</v>
      </c>
      <c r="F117" s="259" t="s">
        <v>2858</v>
      </c>
      <c r="G117" s="257"/>
      <c r="H117" s="258" t="s">
        <v>21</v>
      </c>
      <c r="I117" s="260"/>
      <c r="J117" s="257"/>
      <c r="K117" s="257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182</v>
      </c>
      <c r="AU117" s="265" t="s">
        <v>188</v>
      </c>
      <c r="AV117" s="13" t="s">
        <v>77</v>
      </c>
      <c r="AW117" s="13" t="s">
        <v>33</v>
      </c>
      <c r="AX117" s="13" t="s">
        <v>69</v>
      </c>
      <c r="AY117" s="265" t="s">
        <v>174</v>
      </c>
    </row>
    <row r="118" s="13" customFormat="1">
      <c r="B118" s="256"/>
      <c r="C118" s="257"/>
      <c r="D118" s="235" t="s">
        <v>182</v>
      </c>
      <c r="E118" s="258" t="s">
        <v>21</v>
      </c>
      <c r="F118" s="259" t="s">
        <v>2841</v>
      </c>
      <c r="G118" s="257"/>
      <c r="H118" s="258" t="s">
        <v>21</v>
      </c>
      <c r="I118" s="260"/>
      <c r="J118" s="257"/>
      <c r="K118" s="257"/>
      <c r="L118" s="261"/>
      <c r="M118" s="262"/>
      <c r="N118" s="263"/>
      <c r="O118" s="263"/>
      <c r="P118" s="263"/>
      <c r="Q118" s="263"/>
      <c r="R118" s="263"/>
      <c r="S118" s="263"/>
      <c r="T118" s="264"/>
      <c r="AT118" s="265" t="s">
        <v>182</v>
      </c>
      <c r="AU118" s="265" t="s">
        <v>188</v>
      </c>
      <c r="AV118" s="13" t="s">
        <v>77</v>
      </c>
      <c r="AW118" s="13" t="s">
        <v>33</v>
      </c>
      <c r="AX118" s="13" t="s">
        <v>69</v>
      </c>
      <c r="AY118" s="265" t="s">
        <v>174</v>
      </c>
    </row>
    <row r="119" s="13" customFormat="1">
      <c r="B119" s="256"/>
      <c r="C119" s="257"/>
      <c r="D119" s="235" t="s">
        <v>182</v>
      </c>
      <c r="E119" s="258" t="s">
        <v>21</v>
      </c>
      <c r="F119" s="259" t="s">
        <v>2859</v>
      </c>
      <c r="G119" s="257"/>
      <c r="H119" s="258" t="s">
        <v>21</v>
      </c>
      <c r="I119" s="260"/>
      <c r="J119" s="257"/>
      <c r="K119" s="257"/>
      <c r="L119" s="261"/>
      <c r="M119" s="262"/>
      <c r="N119" s="263"/>
      <c r="O119" s="263"/>
      <c r="P119" s="263"/>
      <c r="Q119" s="263"/>
      <c r="R119" s="263"/>
      <c r="S119" s="263"/>
      <c r="T119" s="264"/>
      <c r="AT119" s="265" t="s">
        <v>182</v>
      </c>
      <c r="AU119" s="265" t="s">
        <v>188</v>
      </c>
      <c r="AV119" s="13" t="s">
        <v>77</v>
      </c>
      <c r="AW119" s="13" t="s">
        <v>33</v>
      </c>
      <c r="AX119" s="13" t="s">
        <v>69</v>
      </c>
      <c r="AY119" s="265" t="s">
        <v>174</v>
      </c>
    </row>
    <row r="120" s="13" customFormat="1">
      <c r="B120" s="256"/>
      <c r="C120" s="257"/>
      <c r="D120" s="235" t="s">
        <v>182</v>
      </c>
      <c r="E120" s="258" t="s">
        <v>21</v>
      </c>
      <c r="F120" s="259" t="s">
        <v>2843</v>
      </c>
      <c r="G120" s="257"/>
      <c r="H120" s="258" t="s">
        <v>21</v>
      </c>
      <c r="I120" s="260"/>
      <c r="J120" s="257"/>
      <c r="K120" s="257"/>
      <c r="L120" s="261"/>
      <c r="M120" s="262"/>
      <c r="N120" s="263"/>
      <c r="O120" s="263"/>
      <c r="P120" s="263"/>
      <c r="Q120" s="263"/>
      <c r="R120" s="263"/>
      <c r="S120" s="263"/>
      <c r="T120" s="264"/>
      <c r="AT120" s="265" t="s">
        <v>182</v>
      </c>
      <c r="AU120" s="265" t="s">
        <v>188</v>
      </c>
      <c r="AV120" s="13" t="s">
        <v>77</v>
      </c>
      <c r="AW120" s="13" t="s">
        <v>33</v>
      </c>
      <c r="AX120" s="13" t="s">
        <v>69</v>
      </c>
      <c r="AY120" s="265" t="s">
        <v>174</v>
      </c>
    </row>
    <row r="121" s="13" customFormat="1">
      <c r="B121" s="256"/>
      <c r="C121" s="257"/>
      <c r="D121" s="235" t="s">
        <v>182</v>
      </c>
      <c r="E121" s="258" t="s">
        <v>21</v>
      </c>
      <c r="F121" s="259" t="s">
        <v>2844</v>
      </c>
      <c r="G121" s="257"/>
      <c r="H121" s="258" t="s">
        <v>21</v>
      </c>
      <c r="I121" s="260"/>
      <c r="J121" s="257"/>
      <c r="K121" s="257"/>
      <c r="L121" s="261"/>
      <c r="M121" s="262"/>
      <c r="N121" s="263"/>
      <c r="O121" s="263"/>
      <c r="P121" s="263"/>
      <c r="Q121" s="263"/>
      <c r="R121" s="263"/>
      <c r="S121" s="263"/>
      <c r="T121" s="264"/>
      <c r="AT121" s="265" t="s">
        <v>182</v>
      </c>
      <c r="AU121" s="265" t="s">
        <v>188</v>
      </c>
      <c r="AV121" s="13" t="s">
        <v>77</v>
      </c>
      <c r="AW121" s="13" t="s">
        <v>33</v>
      </c>
      <c r="AX121" s="13" t="s">
        <v>69</v>
      </c>
      <c r="AY121" s="265" t="s">
        <v>174</v>
      </c>
    </row>
    <row r="122" s="13" customFormat="1">
      <c r="B122" s="256"/>
      <c r="C122" s="257"/>
      <c r="D122" s="235" t="s">
        <v>182</v>
      </c>
      <c r="E122" s="258" t="s">
        <v>21</v>
      </c>
      <c r="F122" s="259" t="s">
        <v>2845</v>
      </c>
      <c r="G122" s="257"/>
      <c r="H122" s="258" t="s">
        <v>21</v>
      </c>
      <c r="I122" s="260"/>
      <c r="J122" s="257"/>
      <c r="K122" s="257"/>
      <c r="L122" s="261"/>
      <c r="M122" s="262"/>
      <c r="N122" s="263"/>
      <c r="O122" s="263"/>
      <c r="P122" s="263"/>
      <c r="Q122" s="263"/>
      <c r="R122" s="263"/>
      <c r="S122" s="263"/>
      <c r="T122" s="264"/>
      <c r="AT122" s="265" t="s">
        <v>182</v>
      </c>
      <c r="AU122" s="265" t="s">
        <v>188</v>
      </c>
      <c r="AV122" s="13" t="s">
        <v>77</v>
      </c>
      <c r="AW122" s="13" t="s">
        <v>33</v>
      </c>
      <c r="AX122" s="13" t="s">
        <v>69</v>
      </c>
      <c r="AY122" s="265" t="s">
        <v>174</v>
      </c>
    </row>
    <row r="123" s="13" customFormat="1">
      <c r="B123" s="256"/>
      <c r="C123" s="257"/>
      <c r="D123" s="235" t="s">
        <v>182</v>
      </c>
      <c r="E123" s="258" t="s">
        <v>21</v>
      </c>
      <c r="F123" s="259" t="s">
        <v>2846</v>
      </c>
      <c r="G123" s="257"/>
      <c r="H123" s="258" t="s">
        <v>21</v>
      </c>
      <c r="I123" s="260"/>
      <c r="J123" s="257"/>
      <c r="K123" s="257"/>
      <c r="L123" s="261"/>
      <c r="M123" s="262"/>
      <c r="N123" s="263"/>
      <c r="O123" s="263"/>
      <c r="P123" s="263"/>
      <c r="Q123" s="263"/>
      <c r="R123" s="263"/>
      <c r="S123" s="263"/>
      <c r="T123" s="264"/>
      <c r="AT123" s="265" t="s">
        <v>182</v>
      </c>
      <c r="AU123" s="265" t="s">
        <v>188</v>
      </c>
      <c r="AV123" s="13" t="s">
        <v>77</v>
      </c>
      <c r="AW123" s="13" t="s">
        <v>33</v>
      </c>
      <c r="AX123" s="13" t="s">
        <v>69</v>
      </c>
      <c r="AY123" s="265" t="s">
        <v>174</v>
      </c>
    </row>
    <row r="124" s="13" customFormat="1">
      <c r="B124" s="256"/>
      <c r="C124" s="257"/>
      <c r="D124" s="235" t="s">
        <v>182</v>
      </c>
      <c r="E124" s="258" t="s">
        <v>21</v>
      </c>
      <c r="F124" s="259" t="s">
        <v>2860</v>
      </c>
      <c r="G124" s="257"/>
      <c r="H124" s="258" t="s">
        <v>21</v>
      </c>
      <c r="I124" s="260"/>
      <c r="J124" s="257"/>
      <c r="K124" s="257"/>
      <c r="L124" s="261"/>
      <c r="M124" s="262"/>
      <c r="N124" s="263"/>
      <c r="O124" s="263"/>
      <c r="P124" s="263"/>
      <c r="Q124" s="263"/>
      <c r="R124" s="263"/>
      <c r="S124" s="263"/>
      <c r="T124" s="264"/>
      <c r="AT124" s="265" t="s">
        <v>182</v>
      </c>
      <c r="AU124" s="265" t="s">
        <v>188</v>
      </c>
      <c r="AV124" s="13" t="s">
        <v>77</v>
      </c>
      <c r="AW124" s="13" t="s">
        <v>33</v>
      </c>
      <c r="AX124" s="13" t="s">
        <v>69</v>
      </c>
      <c r="AY124" s="265" t="s">
        <v>174</v>
      </c>
    </row>
    <row r="125" s="11" customFormat="1">
      <c r="B125" s="233"/>
      <c r="C125" s="234"/>
      <c r="D125" s="235" t="s">
        <v>182</v>
      </c>
      <c r="E125" s="236" t="s">
        <v>21</v>
      </c>
      <c r="F125" s="237" t="s">
        <v>2686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182</v>
      </c>
      <c r="AU125" s="244" t="s">
        <v>188</v>
      </c>
      <c r="AV125" s="11" t="s">
        <v>79</v>
      </c>
      <c r="AW125" s="11" t="s">
        <v>33</v>
      </c>
      <c r="AX125" s="11" t="s">
        <v>69</v>
      </c>
      <c r="AY125" s="244" t="s">
        <v>174</v>
      </c>
    </row>
    <row r="126" s="12" customFormat="1">
      <c r="B126" s="245"/>
      <c r="C126" s="246"/>
      <c r="D126" s="235" t="s">
        <v>182</v>
      </c>
      <c r="E126" s="247" t="s">
        <v>21</v>
      </c>
      <c r="F126" s="248" t="s">
        <v>184</v>
      </c>
      <c r="G126" s="246"/>
      <c r="H126" s="249">
        <v>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182</v>
      </c>
      <c r="AU126" s="255" t="s">
        <v>188</v>
      </c>
      <c r="AV126" s="12" t="s">
        <v>181</v>
      </c>
      <c r="AW126" s="12" t="s">
        <v>33</v>
      </c>
      <c r="AX126" s="12" t="s">
        <v>77</v>
      </c>
      <c r="AY126" s="255" t="s">
        <v>174</v>
      </c>
    </row>
    <row r="127" s="1" customFormat="1" ht="16.5" customHeight="1">
      <c r="B127" s="46"/>
      <c r="C127" s="221" t="s">
        <v>191</v>
      </c>
      <c r="D127" s="221" t="s">
        <v>176</v>
      </c>
      <c r="E127" s="222" t="s">
        <v>2861</v>
      </c>
      <c r="F127" s="223" t="s">
        <v>2862</v>
      </c>
      <c r="G127" s="224" t="s">
        <v>2158</v>
      </c>
      <c r="H127" s="225">
        <v>4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188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207</v>
      </c>
    </row>
    <row r="128" s="1" customFormat="1" ht="16.5" customHeight="1">
      <c r="B128" s="46"/>
      <c r="C128" s="221" t="s">
        <v>208</v>
      </c>
      <c r="D128" s="221" t="s">
        <v>176</v>
      </c>
      <c r="E128" s="222" t="s">
        <v>2863</v>
      </c>
      <c r="F128" s="223" t="s">
        <v>2864</v>
      </c>
      <c r="G128" s="224" t="s">
        <v>2158</v>
      </c>
      <c r="H128" s="225">
        <v>2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188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211</v>
      </c>
    </row>
    <row r="129" s="1" customFormat="1" ht="16.5" customHeight="1">
      <c r="B129" s="46"/>
      <c r="C129" s="221" t="s">
        <v>196</v>
      </c>
      <c r="D129" s="221" t="s">
        <v>176</v>
      </c>
      <c r="E129" s="222" t="s">
        <v>2865</v>
      </c>
      <c r="F129" s="223" t="s">
        <v>2853</v>
      </c>
      <c r="G129" s="224" t="s">
        <v>2158</v>
      </c>
      <c r="H129" s="225">
        <v>1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40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181</v>
      </c>
      <c r="AT129" s="24" t="s">
        <v>176</v>
      </c>
      <c r="AU129" s="24" t="s">
        <v>188</v>
      </c>
      <c r="AY129" s="24" t="s">
        <v>174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77</v>
      </c>
      <c r="BK129" s="232">
        <f>ROUND(I129*H129,2)</f>
        <v>0</v>
      </c>
      <c r="BL129" s="24" t="s">
        <v>181</v>
      </c>
      <c r="BM129" s="24" t="s">
        <v>214</v>
      </c>
    </row>
    <row r="130" s="13" customFormat="1">
      <c r="B130" s="256"/>
      <c r="C130" s="257"/>
      <c r="D130" s="235" t="s">
        <v>182</v>
      </c>
      <c r="E130" s="258" t="s">
        <v>21</v>
      </c>
      <c r="F130" s="259" t="s">
        <v>2854</v>
      </c>
      <c r="G130" s="257"/>
      <c r="H130" s="258" t="s">
        <v>21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AT130" s="265" t="s">
        <v>182</v>
      </c>
      <c r="AU130" s="265" t="s">
        <v>188</v>
      </c>
      <c r="AV130" s="13" t="s">
        <v>77</v>
      </c>
      <c r="AW130" s="13" t="s">
        <v>33</v>
      </c>
      <c r="AX130" s="13" t="s">
        <v>69</v>
      </c>
      <c r="AY130" s="265" t="s">
        <v>174</v>
      </c>
    </row>
    <row r="131" s="13" customFormat="1">
      <c r="B131" s="256"/>
      <c r="C131" s="257"/>
      <c r="D131" s="235" t="s">
        <v>182</v>
      </c>
      <c r="E131" s="258" t="s">
        <v>21</v>
      </c>
      <c r="F131" s="259" t="s">
        <v>2855</v>
      </c>
      <c r="G131" s="257"/>
      <c r="H131" s="258" t="s">
        <v>21</v>
      </c>
      <c r="I131" s="260"/>
      <c r="J131" s="257"/>
      <c r="K131" s="257"/>
      <c r="L131" s="261"/>
      <c r="M131" s="262"/>
      <c r="N131" s="263"/>
      <c r="O131" s="263"/>
      <c r="P131" s="263"/>
      <c r="Q131" s="263"/>
      <c r="R131" s="263"/>
      <c r="S131" s="263"/>
      <c r="T131" s="264"/>
      <c r="AT131" s="265" t="s">
        <v>182</v>
      </c>
      <c r="AU131" s="265" t="s">
        <v>188</v>
      </c>
      <c r="AV131" s="13" t="s">
        <v>77</v>
      </c>
      <c r="AW131" s="13" t="s">
        <v>33</v>
      </c>
      <c r="AX131" s="13" t="s">
        <v>69</v>
      </c>
      <c r="AY131" s="265" t="s">
        <v>174</v>
      </c>
    </row>
    <row r="132" s="11" customFormat="1">
      <c r="B132" s="233"/>
      <c r="C132" s="234"/>
      <c r="D132" s="235" t="s">
        <v>182</v>
      </c>
      <c r="E132" s="236" t="s">
        <v>21</v>
      </c>
      <c r="F132" s="237" t="s">
        <v>2686</v>
      </c>
      <c r="G132" s="234"/>
      <c r="H132" s="238">
        <v>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182</v>
      </c>
      <c r="AU132" s="244" t="s">
        <v>188</v>
      </c>
      <c r="AV132" s="11" t="s">
        <v>79</v>
      </c>
      <c r="AW132" s="11" t="s">
        <v>33</v>
      </c>
      <c r="AX132" s="11" t="s">
        <v>69</v>
      </c>
      <c r="AY132" s="244" t="s">
        <v>174</v>
      </c>
    </row>
    <row r="133" s="12" customFormat="1">
      <c r="B133" s="245"/>
      <c r="C133" s="246"/>
      <c r="D133" s="235" t="s">
        <v>182</v>
      </c>
      <c r="E133" s="247" t="s">
        <v>21</v>
      </c>
      <c r="F133" s="248" t="s">
        <v>184</v>
      </c>
      <c r="G133" s="246"/>
      <c r="H133" s="249">
        <v>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182</v>
      </c>
      <c r="AU133" s="255" t="s">
        <v>188</v>
      </c>
      <c r="AV133" s="12" t="s">
        <v>181</v>
      </c>
      <c r="AW133" s="12" t="s">
        <v>33</v>
      </c>
      <c r="AX133" s="12" t="s">
        <v>77</v>
      </c>
      <c r="AY133" s="255" t="s">
        <v>174</v>
      </c>
    </row>
    <row r="134" s="1" customFormat="1" ht="25.5" customHeight="1">
      <c r="B134" s="46"/>
      <c r="C134" s="221" t="s">
        <v>215</v>
      </c>
      <c r="D134" s="221" t="s">
        <v>176</v>
      </c>
      <c r="E134" s="222" t="s">
        <v>2866</v>
      </c>
      <c r="F134" s="223" t="s">
        <v>2867</v>
      </c>
      <c r="G134" s="224" t="s">
        <v>2158</v>
      </c>
      <c r="H134" s="225">
        <v>1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40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181</v>
      </c>
      <c r="AT134" s="24" t="s">
        <v>176</v>
      </c>
      <c r="AU134" s="24" t="s">
        <v>188</v>
      </c>
      <c r="AY134" s="24" t="s">
        <v>174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77</v>
      </c>
      <c r="BK134" s="232">
        <f>ROUND(I134*H134,2)</f>
        <v>0</v>
      </c>
      <c r="BL134" s="24" t="s">
        <v>181</v>
      </c>
      <c r="BM134" s="24" t="s">
        <v>218</v>
      </c>
    </row>
    <row r="135" s="1" customFormat="1" ht="25.5" customHeight="1">
      <c r="B135" s="46"/>
      <c r="C135" s="221" t="s">
        <v>202</v>
      </c>
      <c r="D135" s="221" t="s">
        <v>176</v>
      </c>
      <c r="E135" s="222" t="s">
        <v>2868</v>
      </c>
      <c r="F135" s="223" t="s">
        <v>2869</v>
      </c>
      <c r="G135" s="224" t="s">
        <v>2158</v>
      </c>
      <c r="H135" s="225">
        <v>1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181</v>
      </c>
      <c r="AT135" s="24" t="s">
        <v>176</v>
      </c>
      <c r="AU135" s="24" t="s">
        <v>188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181</v>
      </c>
      <c r="BM135" s="24" t="s">
        <v>221</v>
      </c>
    </row>
    <row r="136" s="1" customFormat="1" ht="25.5" customHeight="1">
      <c r="B136" s="46"/>
      <c r="C136" s="221" t="s">
        <v>223</v>
      </c>
      <c r="D136" s="221" t="s">
        <v>176</v>
      </c>
      <c r="E136" s="222" t="s">
        <v>2870</v>
      </c>
      <c r="F136" s="223" t="s">
        <v>2871</v>
      </c>
      <c r="G136" s="224" t="s">
        <v>2158</v>
      </c>
      <c r="H136" s="225">
        <v>1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40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181</v>
      </c>
      <c r="AT136" s="24" t="s">
        <v>176</v>
      </c>
      <c r="AU136" s="24" t="s">
        <v>188</v>
      </c>
      <c r="AY136" s="24" t="s">
        <v>174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77</v>
      </c>
      <c r="BK136" s="232">
        <f>ROUND(I136*H136,2)</f>
        <v>0</v>
      </c>
      <c r="BL136" s="24" t="s">
        <v>181</v>
      </c>
      <c r="BM136" s="24" t="s">
        <v>226</v>
      </c>
    </row>
    <row r="137" s="1" customFormat="1" ht="25.5" customHeight="1">
      <c r="B137" s="46"/>
      <c r="C137" s="221" t="s">
        <v>207</v>
      </c>
      <c r="D137" s="221" t="s">
        <v>176</v>
      </c>
      <c r="E137" s="222" t="s">
        <v>2872</v>
      </c>
      <c r="F137" s="223" t="s">
        <v>2873</v>
      </c>
      <c r="G137" s="224" t="s">
        <v>2158</v>
      </c>
      <c r="H137" s="225">
        <v>1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40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181</v>
      </c>
      <c r="AT137" s="24" t="s">
        <v>176</v>
      </c>
      <c r="AU137" s="24" t="s">
        <v>188</v>
      </c>
      <c r="AY137" s="24" t="s">
        <v>174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77</v>
      </c>
      <c r="BK137" s="232">
        <f>ROUND(I137*H137,2)</f>
        <v>0</v>
      </c>
      <c r="BL137" s="24" t="s">
        <v>181</v>
      </c>
      <c r="BM137" s="24" t="s">
        <v>232</v>
      </c>
    </row>
    <row r="138" s="1" customFormat="1" ht="25.5" customHeight="1">
      <c r="B138" s="46"/>
      <c r="C138" s="221" t="s">
        <v>235</v>
      </c>
      <c r="D138" s="221" t="s">
        <v>176</v>
      </c>
      <c r="E138" s="222" t="s">
        <v>2874</v>
      </c>
      <c r="F138" s="223" t="s">
        <v>2875</v>
      </c>
      <c r="G138" s="224" t="s">
        <v>2158</v>
      </c>
      <c r="H138" s="225">
        <v>1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40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181</v>
      </c>
      <c r="AT138" s="24" t="s">
        <v>176</v>
      </c>
      <c r="AU138" s="24" t="s">
        <v>188</v>
      </c>
      <c r="AY138" s="24" t="s">
        <v>174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77</v>
      </c>
      <c r="BK138" s="232">
        <f>ROUND(I138*H138,2)</f>
        <v>0</v>
      </c>
      <c r="BL138" s="24" t="s">
        <v>181</v>
      </c>
      <c r="BM138" s="24" t="s">
        <v>238</v>
      </c>
    </row>
    <row r="139" s="1" customFormat="1" ht="25.5" customHeight="1">
      <c r="B139" s="46"/>
      <c r="C139" s="221" t="s">
        <v>211</v>
      </c>
      <c r="D139" s="221" t="s">
        <v>176</v>
      </c>
      <c r="E139" s="222" t="s">
        <v>2876</v>
      </c>
      <c r="F139" s="223" t="s">
        <v>2867</v>
      </c>
      <c r="G139" s="224" t="s">
        <v>2158</v>
      </c>
      <c r="H139" s="225">
        <v>1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40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181</v>
      </c>
      <c r="AT139" s="24" t="s">
        <v>176</v>
      </c>
      <c r="AU139" s="24" t="s">
        <v>188</v>
      </c>
      <c r="AY139" s="24" t="s">
        <v>174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77</v>
      </c>
      <c r="BK139" s="232">
        <f>ROUND(I139*H139,2)</f>
        <v>0</v>
      </c>
      <c r="BL139" s="24" t="s">
        <v>181</v>
      </c>
      <c r="BM139" s="24" t="s">
        <v>243</v>
      </c>
    </row>
    <row r="140" s="1" customFormat="1" ht="16.5" customHeight="1">
      <c r="B140" s="46"/>
      <c r="C140" s="221" t="s">
        <v>10</v>
      </c>
      <c r="D140" s="221" t="s">
        <v>176</v>
      </c>
      <c r="E140" s="222" t="s">
        <v>2877</v>
      </c>
      <c r="F140" s="223" t="s">
        <v>2878</v>
      </c>
      <c r="G140" s="224" t="s">
        <v>2158</v>
      </c>
      <c r="H140" s="225">
        <v>2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40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181</v>
      </c>
      <c r="AT140" s="24" t="s">
        <v>176</v>
      </c>
      <c r="AU140" s="24" t="s">
        <v>188</v>
      </c>
      <c r="AY140" s="24" t="s">
        <v>174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77</v>
      </c>
      <c r="BK140" s="232">
        <f>ROUND(I140*H140,2)</f>
        <v>0</v>
      </c>
      <c r="BL140" s="24" t="s">
        <v>181</v>
      </c>
      <c r="BM140" s="24" t="s">
        <v>247</v>
      </c>
    </row>
    <row r="141" s="1" customFormat="1" ht="16.5" customHeight="1">
      <c r="B141" s="46"/>
      <c r="C141" s="221" t="s">
        <v>214</v>
      </c>
      <c r="D141" s="221" t="s">
        <v>176</v>
      </c>
      <c r="E141" s="222" t="s">
        <v>2879</v>
      </c>
      <c r="F141" s="223" t="s">
        <v>2880</v>
      </c>
      <c r="G141" s="224" t="s">
        <v>2158</v>
      </c>
      <c r="H141" s="225">
        <v>1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40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181</v>
      </c>
      <c r="AT141" s="24" t="s">
        <v>176</v>
      </c>
      <c r="AU141" s="24" t="s">
        <v>188</v>
      </c>
      <c r="AY141" s="24" t="s">
        <v>174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77</v>
      </c>
      <c r="BK141" s="232">
        <f>ROUND(I141*H141,2)</f>
        <v>0</v>
      </c>
      <c r="BL141" s="24" t="s">
        <v>181</v>
      </c>
      <c r="BM141" s="24" t="s">
        <v>252</v>
      </c>
    </row>
    <row r="142" s="1" customFormat="1" ht="25.5" customHeight="1">
      <c r="B142" s="46"/>
      <c r="C142" s="221" t="s">
        <v>253</v>
      </c>
      <c r="D142" s="221" t="s">
        <v>176</v>
      </c>
      <c r="E142" s="222" t="s">
        <v>2881</v>
      </c>
      <c r="F142" s="223" t="s">
        <v>2882</v>
      </c>
      <c r="G142" s="224" t="s">
        <v>2158</v>
      </c>
      <c r="H142" s="225">
        <v>1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40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181</v>
      </c>
      <c r="AT142" s="24" t="s">
        <v>176</v>
      </c>
      <c r="AU142" s="24" t="s">
        <v>188</v>
      </c>
      <c r="AY142" s="24" t="s">
        <v>174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77</v>
      </c>
      <c r="BK142" s="232">
        <f>ROUND(I142*H142,2)</f>
        <v>0</v>
      </c>
      <c r="BL142" s="24" t="s">
        <v>181</v>
      </c>
      <c r="BM142" s="24" t="s">
        <v>256</v>
      </c>
    </row>
    <row r="143" s="13" customFormat="1">
      <c r="B143" s="256"/>
      <c r="C143" s="257"/>
      <c r="D143" s="235" t="s">
        <v>182</v>
      </c>
      <c r="E143" s="258" t="s">
        <v>21</v>
      </c>
      <c r="F143" s="259" t="s">
        <v>2883</v>
      </c>
      <c r="G143" s="257"/>
      <c r="H143" s="258" t="s">
        <v>21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AT143" s="265" t="s">
        <v>182</v>
      </c>
      <c r="AU143" s="265" t="s">
        <v>188</v>
      </c>
      <c r="AV143" s="13" t="s">
        <v>77</v>
      </c>
      <c r="AW143" s="13" t="s">
        <v>33</v>
      </c>
      <c r="AX143" s="13" t="s">
        <v>69</v>
      </c>
      <c r="AY143" s="265" t="s">
        <v>174</v>
      </c>
    </row>
    <row r="144" s="13" customFormat="1">
      <c r="B144" s="256"/>
      <c r="C144" s="257"/>
      <c r="D144" s="235" t="s">
        <v>182</v>
      </c>
      <c r="E144" s="258" t="s">
        <v>21</v>
      </c>
      <c r="F144" s="259" t="s">
        <v>2884</v>
      </c>
      <c r="G144" s="257"/>
      <c r="H144" s="258" t="s">
        <v>21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182</v>
      </c>
      <c r="AU144" s="265" t="s">
        <v>188</v>
      </c>
      <c r="AV144" s="13" t="s">
        <v>77</v>
      </c>
      <c r="AW144" s="13" t="s">
        <v>33</v>
      </c>
      <c r="AX144" s="13" t="s">
        <v>69</v>
      </c>
      <c r="AY144" s="265" t="s">
        <v>174</v>
      </c>
    </row>
    <row r="145" s="13" customFormat="1">
      <c r="B145" s="256"/>
      <c r="C145" s="257"/>
      <c r="D145" s="235" t="s">
        <v>182</v>
      </c>
      <c r="E145" s="258" t="s">
        <v>21</v>
      </c>
      <c r="F145" s="259" t="s">
        <v>2885</v>
      </c>
      <c r="G145" s="257"/>
      <c r="H145" s="258" t="s">
        <v>21</v>
      </c>
      <c r="I145" s="260"/>
      <c r="J145" s="257"/>
      <c r="K145" s="257"/>
      <c r="L145" s="261"/>
      <c r="M145" s="262"/>
      <c r="N145" s="263"/>
      <c r="O145" s="263"/>
      <c r="P145" s="263"/>
      <c r="Q145" s="263"/>
      <c r="R145" s="263"/>
      <c r="S145" s="263"/>
      <c r="T145" s="264"/>
      <c r="AT145" s="265" t="s">
        <v>182</v>
      </c>
      <c r="AU145" s="265" t="s">
        <v>188</v>
      </c>
      <c r="AV145" s="13" t="s">
        <v>77</v>
      </c>
      <c r="AW145" s="13" t="s">
        <v>33</v>
      </c>
      <c r="AX145" s="13" t="s">
        <v>69</v>
      </c>
      <c r="AY145" s="265" t="s">
        <v>174</v>
      </c>
    </row>
    <row r="146" s="13" customFormat="1">
      <c r="B146" s="256"/>
      <c r="C146" s="257"/>
      <c r="D146" s="235" t="s">
        <v>182</v>
      </c>
      <c r="E146" s="258" t="s">
        <v>21</v>
      </c>
      <c r="F146" s="259" t="s">
        <v>2886</v>
      </c>
      <c r="G146" s="257"/>
      <c r="H146" s="258" t="s">
        <v>21</v>
      </c>
      <c r="I146" s="260"/>
      <c r="J146" s="257"/>
      <c r="K146" s="257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182</v>
      </c>
      <c r="AU146" s="265" t="s">
        <v>188</v>
      </c>
      <c r="AV146" s="13" t="s">
        <v>77</v>
      </c>
      <c r="AW146" s="13" t="s">
        <v>33</v>
      </c>
      <c r="AX146" s="13" t="s">
        <v>69</v>
      </c>
      <c r="AY146" s="265" t="s">
        <v>174</v>
      </c>
    </row>
    <row r="147" s="11" customFormat="1">
      <c r="B147" s="233"/>
      <c r="C147" s="234"/>
      <c r="D147" s="235" t="s">
        <v>182</v>
      </c>
      <c r="E147" s="236" t="s">
        <v>21</v>
      </c>
      <c r="F147" s="237" t="s">
        <v>2686</v>
      </c>
      <c r="G147" s="234"/>
      <c r="H147" s="238">
        <v>1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182</v>
      </c>
      <c r="AU147" s="244" t="s">
        <v>188</v>
      </c>
      <c r="AV147" s="11" t="s">
        <v>79</v>
      </c>
      <c r="AW147" s="11" t="s">
        <v>33</v>
      </c>
      <c r="AX147" s="11" t="s">
        <v>69</v>
      </c>
      <c r="AY147" s="244" t="s">
        <v>174</v>
      </c>
    </row>
    <row r="148" s="12" customFormat="1">
      <c r="B148" s="245"/>
      <c r="C148" s="246"/>
      <c r="D148" s="235" t="s">
        <v>182</v>
      </c>
      <c r="E148" s="247" t="s">
        <v>21</v>
      </c>
      <c r="F148" s="248" t="s">
        <v>184</v>
      </c>
      <c r="G148" s="246"/>
      <c r="H148" s="249">
        <v>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182</v>
      </c>
      <c r="AU148" s="255" t="s">
        <v>188</v>
      </c>
      <c r="AV148" s="12" t="s">
        <v>181</v>
      </c>
      <c r="AW148" s="12" t="s">
        <v>33</v>
      </c>
      <c r="AX148" s="12" t="s">
        <v>77</v>
      </c>
      <c r="AY148" s="255" t="s">
        <v>174</v>
      </c>
    </row>
    <row r="149" s="1" customFormat="1" ht="25.5" customHeight="1">
      <c r="B149" s="46"/>
      <c r="C149" s="221" t="s">
        <v>218</v>
      </c>
      <c r="D149" s="221" t="s">
        <v>176</v>
      </c>
      <c r="E149" s="222" t="s">
        <v>2887</v>
      </c>
      <c r="F149" s="223" t="s">
        <v>2888</v>
      </c>
      <c r="G149" s="224" t="s">
        <v>2158</v>
      </c>
      <c r="H149" s="225">
        <v>5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40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181</v>
      </c>
      <c r="AT149" s="24" t="s">
        <v>176</v>
      </c>
      <c r="AU149" s="24" t="s">
        <v>188</v>
      </c>
      <c r="AY149" s="24" t="s">
        <v>174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77</v>
      </c>
      <c r="BK149" s="232">
        <f>ROUND(I149*H149,2)</f>
        <v>0</v>
      </c>
      <c r="BL149" s="24" t="s">
        <v>181</v>
      </c>
      <c r="BM149" s="24" t="s">
        <v>262</v>
      </c>
    </row>
    <row r="150" s="1" customFormat="1" ht="25.5" customHeight="1">
      <c r="B150" s="46"/>
      <c r="C150" s="221" t="s">
        <v>263</v>
      </c>
      <c r="D150" s="221" t="s">
        <v>176</v>
      </c>
      <c r="E150" s="222" t="s">
        <v>2889</v>
      </c>
      <c r="F150" s="223" t="s">
        <v>2890</v>
      </c>
      <c r="G150" s="224" t="s">
        <v>2158</v>
      </c>
      <c r="H150" s="225">
        <v>6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181</v>
      </c>
      <c r="AT150" s="24" t="s">
        <v>176</v>
      </c>
      <c r="AU150" s="24" t="s">
        <v>188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181</v>
      </c>
      <c r="BM150" s="24" t="s">
        <v>266</v>
      </c>
    </row>
    <row r="151" s="1" customFormat="1" ht="16.5" customHeight="1">
      <c r="B151" s="46"/>
      <c r="C151" s="221" t="s">
        <v>221</v>
      </c>
      <c r="D151" s="221" t="s">
        <v>176</v>
      </c>
      <c r="E151" s="222" t="s">
        <v>2891</v>
      </c>
      <c r="F151" s="223" t="s">
        <v>2892</v>
      </c>
      <c r="G151" s="224" t="s">
        <v>2158</v>
      </c>
      <c r="H151" s="225">
        <v>2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40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181</v>
      </c>
      <c r="AT151" s="24" t="s">
        <v>176</v>
      </c>
      <c r="AU151" s="24" t="s">
        <v>188</v>
      </c>
      <c r="AY151" s="24" t="s">
        <v>174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77</v>
      </c>
      <c r="BK151" s="232">
        <f>ROUND(I151*H151,2)</f>
        <v>0</v>
      </c>
      <c r="BL151" s="24" t="s">
        <v>181</v>
      </c>
      <c r="BM151" s="24" t="s">
        <v>269</v>
      </c>
    </row>
    <row r="152" s="1" customFormat="1" ht="16.5" customHeight="1">
      <c r="B152" s="46"/>
      <c r="C152" s="221" t="s">
        <v>9</v>
      </c>
      <c r="D152" s="221" t="s">
        <v>176</v>
      </c>
      <c r="E152" s="222" t="s">
        <v>2893</v>
      </c>
      <c r="F152" s="223" t="s">
        <v>2894</v>
      </c>
      <c r="G152" s="224" t="s">
        <v>2158</v>
      </c>
      <c r="H152" s="225">
        <v>2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40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181</v>
      </c>
      <c r="AT152" s="24" t="s">
        <v>176</v>
      </c>
      <c r="AU152" s="24" t="s">
        <v>188</v>
      </c>
      <c r="AY152" s="24" t="s">
        <v>174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77</v>
      </c>
      <c r="BK152" s="232">
        <f>ROUND(I152*H152,2)</f>
        <v>0</v>
      </c>
      <c r="BL152" s="24" t="s">
        <v>181</v>
      </c>
      <c r="BM152" s="24" t="s">
        <v>273</v>
      </c>
    </row>
    <row r="153" s="1" customFormat="1" ht="16.5" customHeight="1">
      <c r="B153" s="46"/>
      <c r="C153" s="221" t="s">
        <v>226</v>
      </c>
      <c r="D153" s="221" t="s">
        <v>176</v>
      </c>
      <c r="E153" s="222" t="s">
        <v>2895</v>
      </c>
      <c r="F153" s="223" t="s">
        <v>2896</v>
      </c>
      <c r="G153" s="224" t="s">
        <v>2158</v>
      </c>
      <c r="H153" s="225">
        <v>1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40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181</v>
      </c>
      <c r="AT153" s="24" t="s">
        <v>176</v>
      </c>
      <c r="AU153" s="24" t="s">
        <v>188</v>
      </c>
      <c r="AY153" s="24" t="s">
        <v>174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77</v>
      </c>
      <c r="BK153" s="232">
        <f>ROUND(I153*H153,2)</f>
        <v>0</v>
      </c>
      <c r="BL153" s="24" t="s">
        <v>181</v>
      </c>
      <c r="BM153" s="24" t="s">
        <v>277</v>
      </c>
    </row>
    <row r="154" s="1" customFormat="1" ht="16.5" customHeight="1">
      <c r="B154" s="46"/>
      <c r="C154" s="221" t="s">
        <v>278</v>
      </c>
      <c r="D154" s="221" t="s">
        <v>176</v>
      </c>
      <c r="E154" s="222" t="s">
        <v>2897</v>
      </c>
      <c r="F154" s="223" t="s">
        <v>2898</v>
      </c>
      <c r="G154" s="224" t="s">
        <v>2158</v>
      </c>
      <c r="H154" s="225">
        <v>1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181</v>
      </c>
      <c r="AT154" s="24" t="s">
        <v>176</v>
      </c>
      <c r="AU154" s="24" t="s">
        <v>188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181</v>
      </c>
      <c r="BM154" s="24" t="s">
        <v>281</v>
      </c>
    </row>
    <row r="155" s="1" customFormat="1" ht="25.5" customHeight="1">
      <c r="B155" s="46"/>
      <c r="C155" s="221" t="s">
        <v>232</v>
      </c>
      <c r="D155" s="221" t="s">
        <v>176</v>
      </c>
      <c r="E155" s="222" t="s">
        <v>2899</v>
      </c>
      <c r="F155" s="223" t="s">
        <v>2900</v>
      </c>
      <c r="G155" s="224" t="s">
        <v>2158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181</v>
      </c>
      <c r="AT155" s="24" t="s">
        <v>176</v>
      </c>
      <c r="AU155" s="24" t="s">
        <v>188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181</v>
      </c>
      <c r="BM155" s="24" t="s">
        <v>284</v>
      </c>
    </row>
    <row r="156" s="1" customFormat="1" ht="25.5" customHeight="1">
      <c r="B156" s="46"/>
      <c r="C156" s="221" t="s">
        <v>285</v>
      </c>
      <c r="D156" s="221" t="s">
        <v>176</v>
      </c>
      <c r="E156" s="222" t="s">
        <v>2901</v>
      </c>
      <c r="F156" s="223" t="s">
        <v>2902</v>
      </c>
      <c r="G156" s="224" t="s">
        <v>2158</v>
      </c>
      <c r="H156" s="225">
        <v>1</v>
      </c>
      <c r="I156" s="226"/>
      <c r="J156" s="227">
        <f>ROUND(I156*H156,2)</f>
        <v>0</v>
      </c>
      <c r="K156" s="223" t="s">
        <v>21</v>
      </c>
      <c r="L156" s="72"/>
      <c r="M156" s="228" t="s">
        <v>21</v>
      </c>
      <c r="N156" s="229" t="s">
        <v>40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181</v>
      </c>
      <c r="AT156" s="24" t="s">
        <v>176</v>
      </c>
      <c r="AU156" s="24" t="s">
        <v>188</v>
      </c>
      <c r="AY156" s="24" t="s">
        <v>174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77</v>
      </c>
      <c r="BK156" s="232">
        <f>ROUND(I156*H156,2)</f>
        <v>0</v>
      </c>
      <c r="BL156" s="24" t="s">
        <v>181</v>
      </c>
      <c r="BM156" s="24" t="s">
        <v>288</v>
      </c>
    </row>
    <row r="157" s="1" customFormat="1" ht="16.5" customHeight="1">
      <c r="B157" s="46"/>
      <c r="C157" s="221" t="s">
        <v>238</v>
      </c>
      <c r="D157" s="221" t="s">
        <v>176</v>
      </c>
      <c r="E157" s="222" t="s">
        <v>2903</v>
      </c>
      <c r="F157" s="223" t="s">
        <v>2904</v>
      </c>
      <c r="G157" s="224" t="s">
        <v>2158</v>
      </c>
      <c r="H157" s="225">
        <v>1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40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181</v>
      </c>
      <c r="AT157" s="24" t="s">
        <v>176</v>
      </c>
      <c r="AU157" s="24" t="s">
        <v>188</v>
      </c>
      <c r="AY157" s="24" t="s">
        <v>174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77</v>
      </c>
      <c r="BK157" s="232">
        <f>ROUND(I157*H157,2)</f>
        <v>0</v>
      </c>
      <c r="BL157" s="24" t="s">
        <v>181</v>
      </c>
      <c r="BM157" s="24" t="s">
        <v>292</v>
      </c>
    </row>
    <row r="158" s="1" customFormat="1" ht="16.5" customHeight="1">
      <c r="B158" s="46"/>
      <c r="C158" s="221" t="s">
        <v>296</v>
      </c>
      <c r="D158" s="221" t="s">
        <v>176</v>
      </c>
      <c r="E158" s="222" t="s">
        <v>2905</v>
      </c>
      <c r="F158" s="223" t="s">
        <v>2906</v>
      </c>
      <c r="G158" s="224" t="s">
        <v>2158</v>
      </c>
      <c r="H158" s="225">
        <v>1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40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181</v>
      </c>
      <c r="AT158" s="24" t="s">
        <v>176</v>
      </c>
      <c r="AU158" s="24" t="s">
        <v>188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181</v>
      </c>
      <c r="BM158" s="24" t="s">
        <v>299</v>
      </c>
    </row>
    <row r="159" s="1" customFormat="1" ht="51" customHeight="1">
      <c r="B159" s="46"/>
      <c r="C159" s="221" t="s">
        <v>243</v>
      </c>
      <c r="D159" s="221" t="s">
        <v>176</v>
      </c>
      <c r="E159" s="222" t="s">
        <v>2907</v>
      </c>
      <c r="F159" s="223" t="s">
        <v>2908</v>
      </c>
      <c r="G159" s="224" t="s">
        <v>2158</v>
      </c>
      <c r="H159" s="225">
        <v>1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181</v>
      </c>
      <c r="AT159" s="24" t="s">
        <v>176</v>
      </c>
      <c r="AU159" s="24" t="s">
        <v>188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181</v>
      </c>
      <c r="BM159" s="24" t="s">
        <v>306</v>
      </c>
    </row>
    <row r="160" s="13" customFormat="1">
      <c r="B160" s="256"/>
      <c r="C160" s="257"/>
      <c r="D160" s="235" t="s">
        <v>182</v>
      </c>
      <c r="E160" s="258" t="s">
        <v>21</v>
      </c>
      <c r="F160" s="259" t="s">
        <v>2909</v>
      </c>
      <c r="G160" s="257"/>
      <c r="H160" s="258" t="s">
        <v>21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AT160" s="265" t="s">
        <v>182</v>
      </c>
      <c r="AU160" s="265" t="s">
        <v>188</v>
      </c>
      <c r="AV160" s="13" t="s">
        <v>77</v>
      </c>
      <c r="AW160" s="13" t="s">
        <v>33</v>
      </c>
      <c r="AX160" s="13" t="s">
        <v>69</v>
      </c>
      <c r="AY160" s="265" t="s">
        <v>174</v>
      </c>
    </row>
    <row r="161" s="13" customFormat="1">
      <c r="B161" s="256"/>
      <c r="C161" s="257"/>
      <c r="D161" s="235" t="s">
        <v>182</v>
      </c>
      <c r="E161" s="258" t="s">
        <v>21</v>
      </c>
      <c r="F161" s="259" t="s">
        <v>2910</v>
      </c>
      <c r="G161" s="257"/>
      <c r="H161" s="258" t="s">
        <v>21</v>
      </c>
      <c r="I161" s="260"/>
      <c r="J161" s="257"/>
      <c r="K161" s="257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182</v>
      </c>
      <c r="AU161" s="265" t="s">
        <v>188</v>
      </c>
      <c r="AV161" s="13" t="s">
        <v>77</v>
      </c>
      <c r="AW161" s="13" t="s">
        <v>33</v>
      </c>
      <c r="AX161" s="13" t="s">
        <v>69</v>
      </c>
      <c r="AY161" s="265" t="s">
        <v>174</v>
      </c>
    </row>
    <row r="162" s="11" customFormat="1">
      <c r="B162" s="233"/>
      <c r="C162" s="234"/>
      <c r="D162" s="235" t="s">
        <v>182</v>
      </c>
      <c r="E162" s="236" t="s">
        <v>21</v>
      </c>
      <c r="F162" s="237" t="s">
        <v>2686</v>
      </c>
      <c r="G162" s="234"/>
      <c r="H162" s="238">
        <v>1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182</v>
      </c>
      <c r="AU162" s="244" t="s">
        <v>188</v>
      </c>
      <c r="AV162" s="11" t="s">
        <v>79</v>
      </c>
      <c r="AW162" s="11" t="s">
        <v>33</v>
      </c>
      <c r="AX162" s="11" t="s">
        <v>69</v>
      </c>
      <c r="AY162" s="244" t="s">
        <v>174</v>
      </c>
    </row>
    <row r="163" s="12" customFormat="1">
      <c r="B163" s="245"/>
      <c r="C163" s="246"/>
      <c r="D163" s="235" t="s">
        <v>182</v>
      </c>
      <c r="E163" s="247" t="s">
        <v>21</v>
      </c>
      <c r="F163" s="248" t="s">
        <v>184</v>
      </c>
      <c r="G163" s="246"/>
      <c r="H163" s="249">
        <v>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182</v>
      </c>
      <c r="AU163" s="255" t="s">
        <v>188</v>
      </c>
      <c r="AV163" s="12" t="s">
        <v>181</v>
      </c>
      <c r="AW163" s="12" t="s">
        <v>33</v>
      </c>
      <c r="AX163" s="12" t="s">
        <v>77</v>
      </c>
      <c r="AY163" s="255" t="s">
        <v>174</v>
      </c>
    </row>
    <row r="164" s="1" customFormat="1" ht="16.5" customHeight="1">
      <c r="B164" s="46"/>
      <c r="C164" s="221" t="s">
        <v>309</v>
      </c>
      <c r="D164" s="221" t="s">
        <v>176</v>
      </c>
      <c r="E164" s="222" t="s">
        <v>2911</v>
      </c>
      <c r="F164" s="223" t="s">
        <v>2912</v>
      </c>
      <c r="G164" s="224" t="s">
        <v>2158</v>
      </c>
      <c r="H164" s="225">
        <v>2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40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181</v>
      </c>
      <c r="AT164" s="24" t="s">
        <v>176</v>
      </c>
      <c r="AU164" s="24" t="s">
        <v>188</v>
      </c>
      <c r="AY164" s="24" t="s">
        <v>174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77</v>
      </c>
      <c r="BK164" s="232">
        <f>ROUND(I164*H164,2)</f>
        <v>0</v>
      </c>
      <c r="BL164" s="24" t="s">
        <v>181</v>
      </c>
      <c r="BM164" s="24" t="s">
        <v>312</v>
      </c>
    </row>
    <row r="165" s="1" customFormat="1" ht="16.5" customHeight="1">
      <c r="B165" s="46"/>
      <c r="C165" s="221" t="s">
        <v>247</v>
      </c>
      <c r="D165" s="221" t="s">
        <v>176</v>
      </c>
      <c r="E165" s="222" t="s">
        <v>2913</v>
      </c>
      <c r="F165" s="223" t="s">
        <v>2914</v>
      </c>
      <c r="G165" s="224" t="s">
        <v>2158</v>
      </c>
      <c r="H165" s="225">
        <v>4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40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181</v>
      </c>
      <c r="AT165" s="24" t="s">
        <v>176</v>
      </c>
      <c r="AU165" s="24" t="s">
        <v>188</v>
      </c>
      <c r="AY165" s="24" t="s">
        <v>174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77</v>
      </c>
      <c r="BK165" s="232">
        <f>ROUND(I165*H165,2)</f>
        <v>0</v>
      </c>
      <c r="BL165" s="24" t="s">
        <v>181</v>
      </c>
      <c r="BM165" s="24" t="s">
        <v>317</v>
      </c>
    </row>
    <row r="166" s="1" customFormat="1" ht="16.5" customHeight="1">
      <c r="B166" s="46"/>
      <c r="C166" s="221" t="s">
        <v>320</v>
      </c>
      <c r="D166" s="221" t="s">
        <v>176</v>
      </c>
      <c r="E166" s="222" t="s">
        <v>2915</v>
      </c>
      <c r="F166" s="223" t="s">
        <v>2912</v>
      </c>
      <c r="G166" s="224" t="s">
        <v>2158</v>
      </c>
      <c r="H166" s="225">
        <v>3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40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181</v>
      </c>
      <c r="AT166" s="24" t="s">
        <v>176</v>
      </c>
      <c r="AU166" s="24" t="s">
        <v>188</v>
      </c>
      <c r="AY166" s="24" t="s">
        <v>174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77</v>
      </c>
      <c r="BK166" s="232">
        <f>ROUND(I166*H166,2)</f>
        <v>0</v>
      </c>
      <c r="BL166" s="24" t="s">
        <v>181</v>
      </c>
      <c r="BM166" s="24" t="s">
        <v>323</v>
      </c>
    </row>
    <row r="167" s="1" customFormat="1" ht="16.5" customHeight="1">
      <c r="B167" s="46"/>
      <c r="C167" s="221" t="s">
        <v>252</v>
      </c>
      <c r="D167" s="221" t="s">
        <v>176</v>
      </c>
      <c r="E167" s="222" t="s">
        <v>2916</v>
      </c>
      <c r="F167" s="223" t="s">
        <v>2917</v>
      </c>
      <c r="G167" s="224" t="s">
        <v>2158</v>
      </c>
      <c r="H167" s="225">
        <v>6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40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181</v>
      </c>
      <c r="AT167" s="24" t="s">
        <v>176</v>
      </c>
      <c r="AU167" s="24" t="s">
        <v>188</v>
      </c>
      <c r="AY167" s="24" t="s">
        <v>174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77</v>
      </c>
      <c r="BK167" s="232">
        <f>ROUND(I167*H167,2)</f>
        <v>0</v>
      </c>
      <c r="BL167" s="24" t="s">
        <v>181</v>
      </c>
      <c r="BM167" s="24" t="s">
        <v>326</v>
      </c>
    </row>
    <row r="168" s="1" customFormat="1" ht="16.5" customHeight="1">
      <c r="B168" s="46"/>
      <c r="C168" s="221" t="s">
        <v>328</v>
      </c>
      <c r="D168" s="221" t="s">
        <v>176</v>
      </c>
      <c r="E168" s="222" t="s">
        <v>2918</v>
      </c>
      <c r="F168" s="223" t="s">
        <v>2912</v>
      </c>
      <c r="G168" s="224" t="s">
        <v>2158</v>
      </c>
      <c r="H168" s="225">
        <v>1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40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181</v>
      </c>
      <c r="AT168" s="24" t="s">
        <v>176</v>
      </c>
      <c r="AU168" s="24" t="s">
        <v>188</v>
      </c>
      <c r="AY168" s="24" t="s">
        <v>174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77</v>
      </c>
      <c r="BK168" s="232">
        <f>ROUND(I168*H168,2)</f>
        <v>0</v>
      </c>
      <c r="BL168" s="24" t="s">
        <v>181</v>
      </c>
      <c r="BM168" s="24" t="s">
        <v>331</v>
      </c>
    </row>
    <row r="169" s="1" customFormat="1" ht="16.5" customHeight="1">
      <c r="B169" s="46"/>
      <c r="C169" s="221" t="s">
        <v>256</v>
      </c>
      <c r="D169" s="221" t="s">
        <v>176</v>
      </c>
      <c r="E169" s="222" t="s">
        <v>2919</v>
      </c>
      <c r="F169" s="223" t="s">
        <v>2920</v>
      </c>
      <c r="G169" s="224" t="s">
        <v>2158</v>
      </c>
      <c r="H169" s="225">
        <v>2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40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181</v>
      </c>
      <c r="AT169" s="24" t="s">
        <v>176</v>
      </c>
      <c r="AU169" s="24" t="s">
        <v>188</v>
      </c>
      <c r="AY169" s="24" t="s">
        <v>174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77</v>
      </c>
      <c r="BK169" s="232">
        <f>ROUND(I169*H169,2)</f>
        <v>0</v>
      </c>
      <c r="BL169" s="24" t="s">
        <v>181</v>
      </c>
      <c r="BM169" s="24" t="s">
        <v>335</v>
      </c>
    </row>
    <row r="170" s="1" customFormat="1" ht="16.5" customHeight="1">
      <c r="B170" s="46"/>
      <c r="C170" s="221" t="s">
        <v>338</v>
      </c>
      <c r="D170" s="221" t="s">
        <v>176</v>
      </c>
      <c r="E170" s="222" t="s">
        <v>2921</v>
      </c>
      <c r="F170" s="223" t="s">
        <v>2922</v>
      </c>
      <c r="G170" s="224" t="s">
        <v>2158</v>
      </c>
      <c r="H170" s="225">
        <v>3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40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181</v>
      </c>
      <c r="AT170" s="24" t="s">
        <v>176</v>
      </c>
      <c r="AU170" s="24" t="s">
        <v>188</v>
      </c>
      <c r="AY170" s="24" t="s">
        <v>174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77</v>
      </c>
      <c r="BK170" s="232">
        <f>ROUND(I170*H170,2)</f>
        <v>0</v>
      </c>
      <c r="BL170" s="24" t="s">
        <v>181</v>
      </c>
      <c r="BM170" s="24" t="s">
        <v>341</v>
      </c>
    </row>
    <row r="171" s="1" customFormat="1" ht="16.5" customHeight="1">
      <c r="B171" s="46"/>
      <c r="C171" s="221" t="s">
        <v>262</v>
      </c>
      <c r="D171" s="221" t="s">
        <v>176</v>
      </c>
      <c r="E171" s="222" t="s">
        <v>2923</v>
      </c>
      <c r="F171" s="223" t="s">
        <v>2924</v>
      </c>
      <c r="G171" s="224" t="s">
        <v>2158</v>
      </c>
      <c r="H171" s="225">
        <v>9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40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181</v>
      </c>
      <c r="AT171" s="24" t="s">
        <v>176</v>
      </c>
      <c r="AU171" s="24" t="s">
        <v>188</v>
      </c>
      <c r="AY171" s="24" t="s">
        <v>174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77</v>
      </c>
      <c r="BK171" s="232">
        <f>ROUND(I171*H171,2)</f>
        <v>0</v>
      </c>
      <c r="BL171" s="24" t="s">
        <v>181</v>
      </c>
      <c r="BM171" s="24" t="s">
        <v>347</v>
      </c>
    </row>
    <row r="172" s="1" customFormat="1" ht="16.5" customHeight="1">
      <c r="B172" s="46"/>
      <c r="C172" s="221" t="s">
        <v>350</v>
      </c>
      <c r="D172" s="221" t="s">
        <v>176</v>
      </c>
      <c r="E172" s="222" t="s">
        <v>2925</v>
      </c>
      <c r="F172" s="223" t="s">
        <v>2922</v>
      </c>
      <c r="G172" s="224" t="s">
        <v>2158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181</v>
      </c>
      <c r="AT172" s="24" t="s">
        <v>176</v>
      </c>
      <c r="AU172" s="24" t="s">
        <v>188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181</v>
      </c>
      <c r="BM172" s="24" t="s">
        <v>353</v>
      </c>
    </row>
    <row r="173" s="1" customFormat="1" ht="16.5" customHeight="1">
      <c r="B173" s="46"/>
      <c r="C173" s="221" t="s">
        <v>266</v>
      </c>
      <c r="D173" s="221" t="s">
        <v>176</v>
      </c>
      <c r="E173" s="222" t="s">
        <v>2926</v>
      </c>
      <c r="F173" s="223" t="s">
        <v>2927</v>
      </c>
      <c r="G173" s="224" t="s">
        <v>2158</v>
      </c>
      <c r="H173" s="225">
        <v>3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40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181</v>
      </c>
      <c r="AT173" s="24" t="s">
        <v>176</v>
      </c>
      <c r="AU173" s="24" t="s">
        <v>188</v>
      </c>
      <c r="AY173" s="24" t="s">
        <v>174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77</v>
      </c>
      <c r="BK173" s="232">
        <f>ROUND(I173*H173,2)</f>
        <v>0</v>
      </c>
      <c r="BL173" s="24" t="s">
        <v>181</v>
      </c>
      <c r="BM173" s="24" t="s">
        <v>357</v>
      </c>
    </row>
    <row r="174" s="1" customFormat="1" ht="16.5" customHeight="1">
      <c r="B174" s="46"/>
      <c r="C174" s="221" t="s">
        <v>363</v>
      </c>
      <c r="D174" s="221" t="s">
        <v>176</v>
      </c>
      <c r="E174" s="222" t="s">
        <v>2928</v>
      </c>
      <c r="F174" s="223" t="s">
        <v>2929</v>
      </c>
      <c r="G174" s="224" t="s">
        <v>2158</v>
      </c>
      <c r="H174" s="225">
        <v>7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40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181</v>
      </c>
      <c r="AT174" s="24" t="s">
        <v>176</v>
      </c>
      <c r="AU174" s="24" t="s">
        <v>188</v>
      </c>
      <c r="AY174" s="24" t="s">
        <v>174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77</v>
      </c>
      <c r="BK174" s="232">
        <f>ROUND(I174*H174,2)</f>
        <v>0</v>
      </c>
      <c r="BL174" s="24" t="s">
        <v>181</v>
      </c>
      <c r="BM174" s="24" t="s">
        <v>366</v>
      </c>
    </row>
    <row r="175" s="1" customFormat="1" ht="16.5" customHeight="1">
      <c r="B175" s="46"/>
      <c r="C175" s="221" t="s">
        <v>269</v>
      </c>
      <c r="D175" s="221" t="s">
        <v>176</v>
      </c>
      <c r="E175" s="222" t="s">
        <v>2930</v>
      </c>
      <c r="F175" s="223" t="s">
        <v>2931</v>
      </c>
      <c r="G175" s="224" t="s">
        <v>2158</v>
      </c>
      <c r="H175" s="225">
        <v>14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40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181</v>
      </c>
      <c r="AT175" s="24" t="s">
        <v>176</v>
      </c>
      <c r="AU175" s="24" t="s">
        <v>188</v>
      </c>
      <c r="AY175" s="24" t="s">
        <v>174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77</v>
      </c>
      <c r="BK175" s="232">
        <f>ROUND(I175*H175,2)</f>
        <v>0</v>
      </c>
      <c r="BL175" s="24" t="s">
        <v>181</v>
      </c>
      <c r="BM175" s="24" t="s">
        <v>370</v>
      </c>
    </row>
    <row r="176" s="1" customFormat="1" ht="16.5" customHeight="1">
      <c r="B176" s="46"/>
      <c r="C176" s="221" t="s">
        <v>372</v>
      </c>
      <c r="D176" s="221" t="s">
        <v>176</v>
      </c>
      <c r="E176" s="222" t="s">
        <v>2932</v>
      </c>
      <c r="F176" s="223" t="s">
        <v>2929</v>
      </c>
      <c r="G176" s="224" t="s">
        <v>2158</v>
      </c>
      <c r="H176" s="225">
        <v>2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40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181</v>
      </c>
      <c r="AT176" s="24" t="s">
        <v>176</v>
      </c>
      <c r="AU176" s="24" t="s">
        <v>188</v>
      </c>
      <c r="AY176" s="24" t="s">
        <v>174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77</v>
      </c>
      <c r="BK176" s="232">
        <f>ROUND(I176*H176,2)</f>
        <v>0</v>
      </c>
      <c r="BL176" s="24" t="s">
        <v>181</v>
      </c>
      <c r="BM176" s="24" t="s">
        <v>375</v>
      </c>
    </row>
    <row r="177" s="1" customFormat="1" ht="16.5" customHeight="1">
      <c r="B177" s="46"/>
      <c r="C177" s="221" t="s">
        <v>273</v>
      </c>
      <c r="D177" s="221" t="s">
        <v>176</v>
      </c>
      <c r="E177" s="222" t="s">
        <v>2933</v>
      </c>
      <c r="F177" s="223" t="s">
        <v>2934</v>
      </c>
      <c r="G177" s="224" t="s">
        <v>2158</v>
      </c>
      <c r="H177" s="225">
        <v>4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40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181</v>
      </c>
      <c r="AT177" s="24" t="s">
        <v>176</v>
      </c>
      <c r="AU177" s="24" t="s">
        <v>188</v>
      </c>
      <c r="AY177" s="24" t="s">
        <v>174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77</v>
      </c>
      <c r="BK177" s="232">
        <f>ROUND(I177*H177,2)</f>
        <v>0</v>
      </c>
      <c r="BL177" s="24" t="s">
        <v>181</v>
      </c>
      <c r="BM177" s="24" t="s">
        <v>379</v>
      </c>
    </row>
    <row r="178" s="1" customFormat="1" ht="16.5" customHeight="1">
      <c r="B178" s="46"/>
      <c r="C178" s="221" t="s">
        <v>381</v>
      </c>
      <c r="D178" s="221" t="s">
        <v>176</v>
      </c>
      <c r="E178" s="222" t="s">
        <v>2935</v>
      </c>
      <c r="F178" s="223" t="s">
        <v>2936</v>
      </c>
      <c r="G178" s="224" t="s">
        <v>276</v>
      </c>
      <c r="H178" s="225">
        <v>2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40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181</v>
      </c>
      <c r="AT178" s="24" t="s">
        <v>176</v>
      </c>
      <c r="AU178" s="24" t="s">
        <v>188</v>
      </c>
      <c r="AY178" s="24" t="s">
        <v>174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77</v>
      </c>
      <c r="BK178" s="232">
        <f>ROUND(I178*H178,2)</f>
        <v>0</v>
      </c>
      <c r="BL178" s="24" t="s">
        <v>181</v>
      </c>
      <c r="BM178" s="24" t="s">
        <v>385</v>
      </c>
    </row>
    <row r="179" s="1" customFormat="1" ht="25.5" customHeight="1">
      <c r="B179" s="46"/>
      <c r="C179" s="221" t="s">
        <v>277</v>
      </c>
      <c r="D179" s="221" t="s">
        <v>176</v>
      </c>
      <c r="E179" s="222" t="s">
        <v>2937</v>
      </c>
      <c r="F179" s="223" t="s">
        <v>2938</v>
      </c>
      <c r="G179" s="224" t="s">
        <v>2155</v>
      </c>
      <c r="H179" s="225">
        <v>17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40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181</v>
      </c>
      <c r="AT179" s="24" t="s">
        <v>176</v>
      </c>
      <c r="AU179" s="24" t="s">
        <v>188</v>
      </c>
      <c r="AY179" s="24" t="s">
        <v>174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77</v>
      </c>
      <c r="BK179" s="232">
        <f>ROUND(I179*H179,2)</f>
        <v>0</v>
      </c>
      <c r="BL179" s="24" t="s">
        <v>181</v>
      </c>
      <c r="BM179" s="24" t="s">
        <v>388</v>
      </c>
    </row>
    <row r="180" s="1" customFormat="1" ht="25.5" customHeight="1">
      <c r="B180" s="46"/>
      <c r="C180" s="221" t="s">
        <v>391</v>
      </c>
      <c r="D180" s="221" t="s">
        <v>176</v>
      </c>
      <c r="E180" s="222" t="s">
        <v>2939</v>
      </c>
      <c r="F180" s="223" t="s">
        <v>2940</v>
      </c>
      <c r="G180" s="224" t="s">
        <v>2155</v>
      </c>
      <c r="H180" s="225">
        <v>1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40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181</v>
      </c>
      <c r="AT180" s="24" t="s">
        <v>176</v>
      </c>
      <c r="AU180" s="24" t="s">
        <v>188</v>
      </c>
      <c r="AY180" s="24" t="s">
        <v>174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77</v>
      </c>
      <c r="BK180" s="232">
        <f>ROUND(I180*H180,2)</f>
        <v>0</v>
      </c>
      <c r="BL180" s="24" t="s">
        <v>181</v>
      </c>
      <c r="BM180" s="24" t="s">
        <v>394</v>
      </c>
    </row>
    <row r="181" s="1" customFormat="1" ht="25.5" customHeight="1">
      <c r="B181" s="46"/>
      <c r="C181" s="221" t="s">
        <v>281</v>
      </c>
      <c r="D181" s="221" t="s">
        <v>176</v>
      </c>
      <c r="E181" s="222" t="s">
        <v>2941</v>
      </c>
      <c r="F181" s="223" t="s">
        <v>2942</v>
      </c>
      <c r="G181" s="224" t="s">
        <v>2155</v>
      </c>
      <c r="H181" s="225">
        <v>5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40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181</v>
      </c>
      <c r="AT181" s="24" t="s">
        <v>176</v>
      </c>
      <c r="AU181" s="24" t="s">
        <v>188</v>
      </c>
      <c r="AY181" s="24" t="s">
        <v>174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77</v>
      </c>
      <c r="BK181" s="232">
        <f>ROUND(I181*H181,2)</f>
        <v>0</v>
      </c>
      <c r="BL181" s="24" t="s">
        <v>181</v>
      </c>
      <c r="BM181" s="24" t="s">
        <v>399</v>
      </c>
    </row>
    <row r="182" s="1" customFormat="1" ht="25.5" customHeight="1">
      <c r="B182" s="46"/>
      <c r="C182" s="221" t="s">
        <v>401</v>
      </c>
      <c r="D182" s="221" t="s">
        <v>176</v>
      </c>
      <c r="E182" s="222" t="s">
        <v>2943</v>
      </c>
      <c r="F182" s="223" t="s">
        <v>2944</v>
      </c>
      <c r="G182" s="224" t="s">
        <v>2155</v>
      </c>
      <c r="H182" s="225">
        <v>2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40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181</v>
      </c>
      <c r="AT182" s="24" t="s">
        <v>176</v>
      </c>
      <c r="AU182" s="24" t="s">
        <v>188</v>
      </c>
      <c r="AY182" s="24" t="s">
        <v>174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77</v>
      </c>
      <c r="BK182" s="232">
        <f>ROUND(I182*H182,2)</f>
        <v>0</v>
      </c>
      <c r="BL182" s="24" t="s">
        <v>181</v>
      </c>
      <c r="BM182" s="24" t="s">
        <v>404</v>
      </c>
    </row>
    <row r="183" s="1" customFormat="1" ht="25.5" customHeight="1">
      <c r="B183" s="46"/>
      <c r="C183" s="221" t="s">
        <v>284</v>
      </c>
      <c r="D183" s="221" t="s">
        <v>176</v>
      </c>
      <c r="E183" s="222" t="s">
        <v>2945</v>
      </c>
      <c r="F183" s="223" t="s">
        <v>2946</v>
      </c>
      <c r="G183" s="224" t="s">
        <v>2155</v>
      </c>
      <c r="H183" s="225">
        <v>2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40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181</v>
      </c>
      <c r="AT183" s="24" t="s">
        <v>176</v>
      </c>
      <c r="AU183" s="24" t="s">
        <v>188</v>
      </c>
      <c r="AY183" s="24" t="s">
        <v>174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77</v>
      </c>
      <c r="BK183" s="232">
        <f>ROUND(I183*H183,2)</f>
        <v>0</v>
      </c>
      <c r="BL183" s="24" t="s">
        <v>181</v>
      </c>
      <c r="BM183" s="24" t="s">
        <v>407</v>
      </c>
    </row>
    <row r="184" s="1" customFormat="1" ht="25.5" customHeight="1">
      <c r="B184" s="46"/>
      <c r="C184" s="221" t="s">
        <v>409</v>
      </c>
      <c r="D184" s="221" t="s">
        <v>176</v>
      </c>
      <c r="E184" s="222" t="s">
        <v>2947</v>
      </c>
      <c r="F184" s="223" t="s">
        <v>2948</v>
      </c>
      <c r="G184" s="224" t="s">
        <v>201</v>
      </c>
      <c r="H184" s="225">
        <v>286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40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181</v>
      </c>
      <c r="AT184" s="24" t="s">
        <v>176</v>
      </c>
      <c r="AU184" s="24" t="s">
        <v>188</v>
      </c>
      <c r="AY184" s="24" t="s">
        <v>174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77</v>
      </c>
      <c r="BK184" s="232">
        <f>ROUND(I184*H184,2)</f>
        <v>0</v>
      </c>
      <c r="BL184" s="24" t="s">
        <v>181</v>
      </c>
      <c r="BM184" s="24" t="s">
        <v>412</v>
      </c>
    </row>
    <row r="185" s="1" customFormat="1" ht="16.5" customHeight="1">
      <c r="B185" s="46"/>
      <c r="C185" s="221" t="s">
        <v>288</v>
      </c>
      <c r="D185" s="221" t="s">
        <v>176</v>
      </c>
      <c r="E185" s="222" t="s">
        <v>2949</v>
      </c>
      <c r="F185" s="223" t="s">
        <v>2950</v>
      </c>
      <c r="G185" s="224" t="s">
        <v>201</v>
      </c>
      <c r="H185" s="225">
        <v>33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40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181</v>
      </c>
      <c r="AT185" s="24" t="s">
        <v>176</v>
      </c>
      <c r="AU185" s="24" t="s">
        <v>188</v>
      </c>
      <c r="AY185" s="24" t="s">
        <v>174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77</v>
      </c>
      <c r="BK185" s="232">
        <f>ROUND(I185*H185,2)</f>
        <v>0</v>
      </c>
      <c r="BL185" s="24" t="s">
        <v>181</v>
      </c>
      <c r="BM185" s="24" t="s">
        <v>416</v>
      </c>
    </row>
    <row r="186" s="1" customFormat="1" ht="16.5" customHeight="1">
      <c r="B186" s="46"/>
      <c r="C186" s="221" t="s">
        <v>417</v>
      </c>
      <c r="D186" s="221" t="s">
        <v>176</v>
      </c>
      <c r="E186" s="222" t="s">
        <v>2951</v>
      </c>
      <c r="F186" s="223" t="s">
        <v>2952</v>
      </c>
      <c r="G186" s="224" t="s">
        <v>201</v>
      </c>
      <c r="H186" s="225">
        <v>78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40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181</v>
      </c>
      <c r="AT186" s="24" t="s">
        <v>176</v>
      </c>
      <c r="AU186" s="24" t="s">
        <v>188</v>
      </c>
      <c r="AY186" s="24" t="s">
        <v>174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77</v>
      </c>
      <c r="BK186" s="232">
        <f>ROUND(I186*H186,2)</f>
        <v>0</v>
      </c>
      <c r="BL186" s="24" t="s">
        <v>181</v>
      </c>
      <c r="BM186" s="24" t="s">
        <v>420</v>
      </c>
    </row>
    <row r="187" s="1" customFormat="1" ht="16.5" customHeight="1">
      <c r="B187" s="46"/>
      <c r="C187" s="221" t="s">
        <v>292</v>
      </c>
      <c r="D187" s="221" t="s">
        <v>176</v>
      </c>
      <c r="E187" s="222" t="s">
        <v>2953</v>
      </c>
      <c r="F187" s="223" t="s">
        <v>2954</v>
      </c>
      <c r="G187" s="224" t="s">
        <v>201</v>
      </c>
      <c r="H187" s="225">
        <v>52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40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181</v>
      </c>
      <c r="AT187" s="24" t="s">
        <v>176</v>
      </c>
      <c r="AU187" s="24" t="s">
        <v>188</v>
      </c>
      <c r="AY187" s="24" t="s">
        <v>174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77</v>
      </c>
      <c r="BK187" s="232">
        <f>ROUND(I187*H187,2)</f>
        <v>0</v>
      </c>
      <c r="BL187" s="24" t="s">
        <v>181</v>
      </c>
      <c r="BM187" s="24" t="s">
        <v>423</v>
      </c>
    </row>
    <row r="188" s="10" customFormat="1" ht="22.32" customHeight="1">
      <c r="B188" s="205"/>
      <c r="C188" s="206"/>
      <c r="D188" s="207" t="s">
        <v>68</v>
      </c>
      <c r="E188" s="219" t="s">
        <v>2955</v>
      </c>
      <c r="F188" s="219" t="s">
        <v>2956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SUM(P189:P205)</f>
        <v>0</v>
      </c>
      <c r="Q188" s="213"/>
      <c r="R188" s="214">
        <f>SUM(R189:R205)</f>
        <v>0</v>
      </c>
      <c r="S188" s="213"/>
      <c r="T188" s="215">
        <f>SUM(T189:T205)</f>
        <v>0</v>
      </c>
      <c r="AR188" s="216" t="s">
        <v>77</v>
      </c>
      <c r="AT188" s="217" t="s">
        <v>68</v>
      </c>
      <c r="AU188" s="217" t="s">
        <v>79</v>
      </c>
      <c r="AY188" s="216" t="s">
        <v>174</v>
      </c>
      <c r="BK188" s="218">
        <f>SUM(BK189:BK205)</f>
        <v>0</v>
      </c>
    </row>
    <row r="189" s="1" customFormat="1" ht="16.5" customHeight="1">
      <c r="B189" s="46"/>
      <c r="C189" s="221" t="s">
        <v>424</v>
      </c>
      <c r="D189" s="221" t="s">
        <v>176</v>
      </c>
      <c r="E189" s="222" t="s">
        <v>2618</v>
      </c>
      <c r="F189" s="223" t="s">
        <v>2957</v>
      </c>
      <c r="G189" s="224" t="s">
        <v>2158</v>
      </c>
      <c r="H189" s="225">
        <v>1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40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181</v>
      </c>
      <c r="AT189" s="24" t="s">
        <v>176</v>
      </c>
      <c r="AU189" s="24" t="s">
        <v>188</v>
      </c>
      <c r="AY189" s="24" t="s">
        <v>174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77</v>
      </c>
      <c r="BK189" s="232">
        <f>ROUND(I189*H189,2)</f>
        <v>0</v>
      </c>
      <c r="BL189" s="24" t="s">
        <v>181</v>
      </c>
      <c r="BM189" s="24" t="s">
        <v>427</v>
      </c>
    </row>
    <row r="190" s="13" customFormat="1">
      <c r="B190" s="256"/>
      <c r="C190" s="257"/>
      <c r="D190" s="235" t="s">
        <v>182</v>
      </c>
      <c r="E190" s="258" t="s">
        <v>21</v>
      </c>
      <c r="F190" s="259" t="s">
        <v>2958</v>
      </c>
      <c r="G190" s="257"/>
      <c r="H190" s="258" t="s">
        <v>21</v>
      </c>
      <c r="I190" s="260"/>
      <c r="J190" s="257"/>
      <c r="K190" s="257"/>
      <c r="L190" s="261"/>
      <c r="M190" s="262"/>
      <c r="N190" s="263"/>
      <c r="O190" s="263"/>
      <c r="P190" s="263"/>
      <c r="Q190" s="263"/>
      <c r="R190" s="263"/>
      <c r="S190" s="263"/>
      <c r="T190" s="264"/>
      <c r="AT190" s="265" t="s">
        <v>182</v>
      </c>
      <c r="AU190" s="265" t="s">
        <v>188</v>
      </c>
      <c r="AV190" s="13" t="s">
        <v>77</v>
      </c>
      <c r="AW190" s="13" t="s">
        <v>33</v>
      </c>
      <c r="AX190" s="13" t="s">
        <v>69</v>
      </c>
      <c r="AY190" s="265" t="s">
        <v>174</v>
      </c>
    </row>
    <row r="191" s="11" customFormat="1">
      <c r="B191" s="233"/>
      <c r="C191" s="234"/>
      <c r="D191" s="235" t="s">
        <v>182</v>
      </c>
      <c r="E191" s="236" t="s">
        <v>21</v>
      </c>
      <c r="F191" s="237" t="s">
        <v>2686</v>
      </c>
      <c r="G191" s="234"/>
      <c r="H191" s="238">
        <v>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182</v>
      </c>
      <c r="AU191" s="244" t="s">
        <v>188</v>
      </c>
      <c r="AV191" s="11" t="s">
        <v>79</v>
      </c>
      <c r="AW191" s="11" t="s">
        <v>33</v>
      </c>
      <c r="AX191" s="11" t="s">
        <v>69</v>
      </c>
      <c r="AY191" s="244" t="s">
        <v>174</v>
      </c>
    </row>
    <row r="192" s="12" customFormat="1">
      <c r="B192" s="245"/>
      <c r="C192" s="246"/>
      <c r="D192" s="235" t="s">
        <v>182</v>
      </c>
      <c r="E192" s="247" t="s">
        <v>21</v>
      </c>
      <c r="F192" s="248" t="s">
        <v>184</v>
      </c>
      <c r="G192" s="246"/>
      <c r="H192" s="249">
        <v>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182</v>
      </c>
      <c r="AU192" s="255" t="s">
        <v>188</v>
      </c>
      <c r="AV192" s="12" t="s">
        <v>181</v>
      </c>
      <c r="AW192" s="12" t="s">
        <v>33</v>
      </c>
      <c r="AX192" s="12" t="s">
        <v>77</v>
      </c>
      <c r="AY192" s="255" t="s">
        <v>174</v>
      </c>
    </row>
    <row r="193" s="1" customFormat="1" ht="16.5" customHeight="1">
      <c r="B193" s="46"/>
      <c r="C193" s="221" t="s">
        <v>299</v>
      </c>
      <c r="D193" s="221" t="s">
        <v>176</v>
      </c>
      <c r="E193" s="222" t="s">
        <v>2959</v>
      </c>
      <c r="F193" s="223" t="s">
        <v>2960</v>
      </c>
      <c r="G193" s="224" t="s">
        <v>2158</v>
      </c>
      <c r="H193" s="225">
        <v>2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40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181</v>
      </c>
      <c r="AT193" s="24" t="s">
        <v>176</v>
      </c>
      <c r="AU193" s="24" t="s">
        <v>188</v>
      </c>
      <c r="AY193" s="24" t="s">
        <v>174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77</v>
      </c>
      <c r="BK193" s="232">
        <f>ROUND(I193*H193,2)</f>
        <v>0</v>
      </c>
      <c r="BL193" s="24" t="s">
        <v>181</v>
      </c>
      <c r="BM193" s="24" t="s">
        <v>431</v>
      </c>
    </row>
    <row r="194" s="1" customFormat="1" ht="16.5" customHeight="1">
      <c r="B194" s="46"/>
      <c r="C194" s="221" t="s">
        <v>433</v>
      </c>
      <c r="D194" s="221" t="s">
        <v>176</v>
      </c>
      <c r="E194" s="222" t="s">
        <v>2961</v>
      </c>
      <c r="F194" s="223" t="s">
        <v>2962</v>
      </c>
      <c r="G194" s="224" t="s">
        <v>2158</v>
      </c>
      <c r="H194" s="225">
        <v>1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40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181</v>
      </c>
      <c r="AT194" s="24" t="s">
        <v>176</v>
      </c>
      <c r="AU194" s="24" t="s">
        <v>188</v>
      </c>
      <c r="AY194" s="24" t="s">
        <v>174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77</v>
      </c>
      <c r="BK194" s="232">
        <f>ROUND(I194*H194,2)</f>
        <v>0</v>
      </c>
      <c r="BL194" s="24" t="s">
        <v>181</v>
      </c>
      <c r="BM194" s="24" t="s">
        <v>436</v>
      </c>
    </row>
    <row r="195" s="1" customFormat="1" ht="16.5" customHeight="1">
      <c r="B195" s="46"/>
      <c r="C195" s="221" t="s">
        <v>306</v>
      </c>
      <c r="D195" s="221" t="s">
        <v>176</v>
      </c>
      <c r="E195" s="222" t="s">
        <v>2626</v>
      </c>
      <c r="F195" s="223" t="s">
        <v>2963</v>
      </c>
      <c r="G195" s="224" t="s">
        <v>2158</v>
      </c>
      <c r="H195" s="225">
        <v>1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40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181</v>
      </c>
      <c r="AT195" s="24" t="s">
        <v>176</v>
      </c>
      <c r="AU195" s="24" t="s">
        <v>188</v>
      </c>
      <c r="AY195" s="24" t="s">
        <v>174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77</v>
      </c>
      <c r="BK195" s="232">
        <f>ROUND(I195*H195,2)</f>
        <v>0</v>
      </c>
      <c r="BL195" s="24" t="s">
        <v>181</v>
      </c>
      <c r="BM195" s="24" t="s">
        <v>442</v>
      </c>
    </row>
    <row r="196" s="13" customFormat="1">
      <c r="B196" s="256"/>
      <c r="C196" s="257"/>
      <c r="D196" s="235" t="s">
        <v>182</v>
      </c>
      <c r="E196" s="258" t="s">
        <v>21</v>
      </c>
      <c r="F196" s="259" t="s">
        <v>2964</v>
      </c>
      <c r="G196" s="257"/>
      <c r="H196" s="258" t="s">
        <v>21</v>
      </c>
      <c r="I196" s="260"/>
      <c r="J196" s="257"/>
      <c r="K196" s="257"/>
      <c r="L196" s="261"/>
      <c r="M196" s="262"/>
      <c r="N196" s="263"/>
      <c r="O196" s="263"/>
      <c r="P196" s="263"/>
      <c r="Q196" s="263"/>
      <c r="R196" s="263"/>
      <c r="S196" s="263"/>
      <c r="T196" s="264"/>
      <c r="AT196" s="265" t="s">
        <v>182</v>
      </c>
      <c r="AU196" s="265" t="s">
        <v>188</v>
      </c>
      <c r="AV196" s="13" t="s">
        <v>77</v>
      </c>
      <c r="AW196" s="13" t="s">
        <v>33</v>
      </c>
      <c r="AX196" s="13" t="s">
        <v>69</v>
      </c>
      <c r="AY196" s="265" t="s">
        <v>174</v>
      </c>
    </row>
    <row r="197" s="11" customFormat="1">
      <c r="B197" s="233"/>
      <c r="C197" s="234"/>
      <c r="D197" s="235" t="s">
        <v>182</v>
      </c>
      <c r="E197" s="236" t="s">
        <v>21</v>
      </c>
      <c r="F197" s="237" t="s">
        <v>2686</v>
      </c>
      <c r="G197" s="234"/>
      <c r="H197" s="238">
        <v>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182</v>
      </c>
      <c r="AU197" s="244" t="s">
        <v>188</v>
      </c>
      <c r="AV197" s="11" t="s">
        <v>79</v>
      </c>
      <c r="AW197" s="11" t="s">
        <v>33</v>
      </c>
      <c r="AX197" s="11" t="s">
        <v>69</v>
      </c>
      <c r="AY197" s="244" t="s">
        <v>174</v>
      </c>
    </row>
    <row r="198" s="12" customFormat="1">
      <c r="B198" s="245"/>
      <c r="C198" s="246"/>
      <c r="D198" s="235" t="s">
        <v>182</v>
      </c>
      <c r="E198" s="247" t="s">
        <v>21</v>
      </c>
      <c r="F198" s="248" t="s">
        <v>184</v>
      </c>
      <c r="G198" s="246"/>
      <c r="H198" s="249">
        <v>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182</v>
      </c>
      <c r="AU198" s="255" t="s">
        <v>188</v>
      </c>
      <c r="AV198" s="12" t="s">
        <v>181</v>
      </c>
      <c r="AW198" s="12" t="s">
        <v>33</v>
      </c>
      <c r="AX198" s="12" t="s">
        <v>77</v>
      </c>
      <c r="AY198" s="255" t="s">
        <v>174</v>
      </c>
    </row>
    <row r="199" s="1" customFormat="1" ht="16.5" customHeight="1">
      <c r="B199" s="46"/>
      <c r="C199" s="221" t="s">
        <v>444</v>
      </c>
      <c r="D199" s="221" t="s">
        <v>176</v>
      </c>
      <c r="E199" s="222" t="s">
        <v>2965</v>
      </c>
      <c r="F199" s="223" t="s">
        <v>2966</v>
      </c>
      <c r="G199" s="224" t="s">
        <v>2158</v>
      </c>
      <c r="H199" s="225">
        <v>6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40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181</v>
      </c>
      <c r="AT199" s="24" t="s">
        <v>176</v>
      </c>
      <c r="AU199" s="24" t="s">
        <v>188</v>
      </c>
      <c r="AY199" s="24" t="s">
        <v>174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77</v>
      </c>
      <c r="BK199" s="232">
        <f>ROUND(I199*H199,2)</f>
        <v>0</v>
      </c>
      <c r="BL199" s="24" t="s">
        <v>181</v>
      </c>
      <c r="BM199" s="24" t="s">
        <v>447</v>
      </c>
    </row>
    <row r="200" s="1" customFormat="1" ht="16.5" customHeight="1">
      <c r="B200" s="46"/>
      <c r="C200" s="221" t="s">
        <v>312</v>
      </c>
      <c r="D200" s="221" t="s">
        <v>176</v>
      </c>
      <c r="E200" s="222" t="s">
        <v>2967</v>
      </c>
      <c r="F200" s="223" t="s">
        <v>2968</v>
      </c>
      <c r="G200" s="224" t="s">
        <v>2158</v>
      </c>
      <c r="H200" s="225">
        <v>3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40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181</v>
      </c>
      <c r="AT200" s="24" t="s">
        <v>176</v>
      </c>
      <c r="AU200" s="24" t="s">
        <v>188</v>
      </c>
      <c r="AY200" s="24" t="s">
        <v>174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77</v>
      </c>
      <c r="BK200" s="232">
        <f>ROUND(I200*H200,2)</f>
        <v>0</v>
      </c>
      <c r="BL200" s="24" t="s">
        <v>181</v>
      </c>
      <c r="BM200" s="24" t="s">
        <v>450</v>
      </c>
    </row>
    <row r="201" s="1" customFormat="1" ht="16.5" customHeight="1">
      <c r="B201" s="46"/>
      <c r="C201" s="221" t="s">
        <v>453</v>
      </c>
      <c r="D201" s="221" t="s">
        <v>176</v>
      </c>
      <c r="E201" s="222" t="s">
        <v>2969</v>
      </c>
      <c r="F201" s="223" t="s">
        <v>2970</v>
      </c>
      <c r="G201" s="224" t="s">
        <v>2158</v>
      </c>
      <c r="H201" s="225">
        <v>1</v>
      </c>
      <c r="I201" s="226"/>
      <c r="J201" s="227">
        <f>ROUND(I201*H201,2)</f>
        <v>0</v>
      </c>
      <c r="K201" s="223" t="s">
        <v>21</v>
      </c>
      <c r="L201" s="72"/>
      <c r="M201" s="228" t="s">
        <v>21</v>
      </c>
      <c r="N201" s="229" t="s">
        <v>40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181</v>
      </c>
      <c r="AT201" s="24" t="s">
        <v>176</v>
      </c>
      <c r="AU201" s="24" t="s">
        <v>188</v>
      </c>
      <c r="AY201" s="24" t="s">
        <v>174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77</v>
      </c>
      <c r="BK201" s="232">
        <f>ROUND(I201*H201,2)</f>
        <v>0</v>
      </c>
      <c r="BL201" s="24" t="s">
        <v>181</v>
      </c>
      <c r="BM201" s="24" t="s">
        <v>456</v>
      </c>
    </row>
    <row r="202" s="1" customFormat="1" ht="16.5" customHeight="1">
      <c r="B202" s="46"/>
      <c r="C202" s="221" t="s">
        <v>317</v>
      </c>
      <c r="D202" s="221" t="s">
        <v>176</v>
      </c>
      <c r="E202" s="222" t="s">
        <v>2971</v>
      </c>
      <c r="F202" s="223" t="s">
        <v>2972</v>
      </c>
      <c r="G202" s="224" t="s">
        <v>2155</v>
      </c>
      <c r="H202" s="225">
        <v>6</v>
      </c>
      <c r="I202" s="226"/>
      <c r="J202" s="227">
        <f>ROUND(I202*H202,2)</f>
        <v>0</v>
      </c>
      <c r="K202" s="223" t="s">
        <v>21</v>
      </c>
      <c r="L202" s="72"/>
      <c r="M202" s="228" t="s">
        <v>21</v>
      </c>
      <c r="N202" s="229" t="s">
        <v>40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181</v>
      </c>
      <c r="AT202" s="24" t="s">
        <v>176</v>
      </c>
      <c r="AU202" s="24" t="s">
        <v>188</v>
      </c>
      <c r="AY202" s="24" t="s">
        <v>174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77</v>
      </c>
      <c r="BK202" s="232">
        <f>ROUND(I202*H202,2)</f>
        <v>0</v>
      </c>
      <c r="BL202" s="24" t="s">
        <v>181</v>
      </c>
      <c r="BM202" s="24" t="s">
        <v>460</v>
      </c>
    </row>
    <row r="203" s="1" customFormat="1" ht="25.5" customHeight="1">
      <c r="B203" s="46"/>
      <c r="C203" s="221" t="s">
        <v>465</v>
      </c>
      <c r="D203" s="221" t="s">
        <v>176</v>
      </c>
      <c r="E203" s="222" t="s">
        <v>2973</v>
      </c>
      <c r="F203" s="223" t="s">
        <v>2974</v>
      </c>
      <c r="G203" s="224" t="s">
        <v>2155</v>
      </c>
      <c r="H203" s="225">
        <v>8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40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181</v>
      </c>
      <c r="AT203" s="24" t="s">
        <v>176</v>
      </c>
      <c r="AU203" s="24" t="s">
        <v>188</v>
      </c>
      <c r="AY203" s="24" t="s">
        <v>174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77</v>
      </c>
      <c r="BK203" s="232">
        <f>ROUND(I203*H203,2)</f>
        <v>0</v>
      </c>
      <c r="BL203" s="24" t="s">
        <v>181</v>
      </c>
      <c r="BM203" s="24" t="s">
        <v>468</v>
      </c>
    </row>
    <row r="204" s="1" customFormat="1" ht="25.5" customHeight="1">
      <c r="B204" s="46"/>
      <c r="C204" s="221" t="s">
        <v>323</v>
      </c>
      <c r="D204" s="221" t="s">
        <v>176</v>
      </c>
      <c r="E204" s="222" t="s">
        <v>2975</v>
      </c>
      <c r="F204" s="223" t="s">
        <v>2976</v>
      </c>
      <c r="G204" s="224" t="s">
        <v>2155</v>
      </c>
      <c r="H204" s="225">
        <v>1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40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181</v>
      </c>
      <c r="AT204" s="24" t="s">
        <v>176</v>
      </c>
      <c r="AU204" s="24" t="s">
        <v>188</v>
      </c>
      <c r="AY204" s="24" t="s">
        <v>174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77</v>
      </c>
      <c r="BK204" s="232">
        <f>ROUND(I204*H204,2)</f>
        <v>0</v>
      </c>
      <c r="BL204" s="24" t="s">
        <v>181</v>
      </c>
      <c r="BM204" s="24" t="s">
        <v>472</v>
      </c>
    </row>
    <row r="205" s="1" customFormat="1" ht="25.5" customHeight="1">
      <c r="B205" s="46"/>
      <c r="C205" s="221" t="s">
        <v>474</v>
      </c>
      <c r="D205" s="221" t="s">
        <v>176</v>
      </c>
      <c r="E205" s="222" t="s">
        <v>2977</v>
      </c>
      <c r="F205" s="223" t="s">
        <v>2978</v>
      </c>
      <c r="G205" s="224" t="s">
        <v>2155</v>
      </c>
      <c r="H205" s="225">
        <v>8</v>
      </c>
      <c r="I205" s="226"/>
      <c r="J205" s="227">
        <f>ROUND(I205*H205,2)</f>
        <v>0</v>
      </c>
      <c r="K205" s="223" t="s">
        <v>21</v>
      </c>
      <c r="L205" s="72"/>
      <c r="M205" s="228" t="s">
        <v>21</v>
      </c>
      <c r="N205" s="229" t="s">
        <v>40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181</v>
      </c>
      <c r="AT205" s="24" t="s">
        <v>176</v>
      </c>
      <c r="AU205" s="24" t="s">
        <v>188</v>
      </c>
      <c r="AY205" s="24" t="s">
        <v>174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77</v>
      </c>
      <c r="BK205" s="232">
        <f>ROUND(I205*H205,2)</f>
        <v>0</v>
      </c>
      <c r="BL205" s="24" t="s">
        <v>181</v>
      </c>
      <c r="BM205" s="24" t="s">
        <v>477</v>
      </c>
    </row>
    <row r="206" s="10" customFormat="1" ht="22.32" customHeight="1">
      <c r="B206" s="205"/>
      <c r="C206" s="206"/>
      <c r="D206" s="207" t="s">
        <v>68</v>
      </c>
      <c r="E206" s="219" t="s">
        <v>2979</v>
      </c>
      <c r="F206" s="219" t="s">
        <v>2980</v>
      </c>
      <c r="G206" s="206"/>
      <c r="H206" s="206"/>
      <c r="I206" s="209"/>
      <c r="J206" s="220">
        <f>BK206</f>
        <v>0</v>
      </c>
      <c r="K206" s="206"/>
      <c r="L206" s="211"/>
      <c r="M206" s="212"/>
      <c r="N206" s="213"/>
      <c r="O206" s="213"/>
      <c r="P206" s="214">
        <f>SUM(P207:P224)</f>
        <v>0</v>
      </c>
      <c r="Q206" s="213"/>
      <c r="R206" s="214">
        <f>SUM(R207:R224)</f>
        <v>0</v>
      </c>
      <c r="S206" s="213"/>
      <c r="T206" s="215">
        <f>SUM(T207:T224)</f>
        <v>0</v>
      </c>
      <c r="AR206" s="216" t="s">
        <v>77</v>
      </c>
      <c r="AT206" s="217" t="s">
        <v>68</v>
      </c>
      <c r="AU206" s="217" t="s">
        <v>79</v>
      </c>
      <c r="AY206" s="216" t="s">
        <v>174</v>
      </c>
      <c r="BK206" s="218">
        <f>SUM(BK207:BK224)</f>
        <v>0</v>
      </c>
    </row>
    <row r="207" s="1" customFormat="1" ht="16.5" customHeight="1">
      <c r="B207" s="46"/>
      <c r="C207" s="221" t="s">
        <v>326</v>
      </c>
      <c r="D207" s="221" t="s">
        <v>176</v>
      </c>
      <c r="E207" s="222" t="s">
        <v>2631</v>
      </c>
      <c r="F207" s="223" t="s">
        <v>2957</v>
      </c>
      <c r="G207" s="224" t="s">
        <v>2158</v>
      </c>
      <c r="H207" s="225">
        <v>1</v>
      </c>
      <c r="I207" s="226"/>
      <c r="J207" s="227">
        <f>ROUND(I207*H207,2)</f>
        <v>0</v>
      </c>
      <c r="K207" s="223" t="s">
        <v>21</v>
      </c>
      <c r="L207" s="72"/>
      <c r="M207" s="228" t="s">
        <v>21</v>
      </c>
      <c r="N207" s="229" t="s">
        <v>40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181</v>
      </c>
      <c r="AT207" s="24" t="s">
        <v>176</v>
      </c>
      <c r="AU207" s="24" t="s">
        <v>188</v>
      </c>
      <c r="AY207" s="24" t="s">
        <v>174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77</v>
      </c>
      <c r="BK207" s="232">
        <f>ROUND(I207*H207,2)</f>
        <v>0</v>
      </c>
      <c r="BL207" s="24" t="s">
        <v>181</v>
      </c>
      <c r="BM207" s="24" t="s">
        <v>481</v>
      </c>
    </row>
    <row r="208" s="13" customFormat="1">
      <c r="B208" s="256"/>
      <c r="C208" s="257"/>
      <c r="D208" s="235" t="s">
        <v>182</v>
      </c>
      <c r="E208" s="258" t="s">
        <v>21</v>
      </c>
      <c r="F208" s="259" t="s">
        <v>2958</v>
      </c>
      <c r="G208" s="257"/>
      <c r="H208" s="258" t="s">
        <v>21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AT208" s="265" t="s">
        <v>182</v>
      </c>
      <c r="AU208" s="265" t="s">
        <v>188</v>
      </c>
      <c r="AV208" s="13" t="s">
        <v>77</v>
      </c>
      <c r="AW208" s="13" t="s">
        <v>33</v>
      </c>
      <c r="AX208" s="13" t="s">
        <v>69</v>
      </c>
      <c r="AY208" s="265" t="s">
        <v>174</v>
      </c>
    </row>
    <row r="209" s="11" customFormat="1">
      <c r="B209" s="233"/>
      <c r="C209" s="234"/>
      <c r="D209" s="235" t="s">
        <v>182</v>
      </c>
      <c r="E209" s="236" t="s">
        <v>21</v>
      </c>
      <c r="F209" s="237" t="s">
        <v>2686</v>
      </c>
      <c r="G209" s="234"/>
      <c r="H209" s="238">
        <v>1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182</v>
      </c>
      <c r="AU209" s="244" t="s">
        <v>188</v>
      </c>
      <c r="AV209" s="11" t="s">
        <v>79</v>
      </c>
      <c r="AW209" s="11" t="s">
        <v>33</v>
      </c>
      <c r="AX209" s="11" t="s">
        <v>69</v>
      </c>
      <c r="AY209" s="244" t="s">
        <v>174</v>
      </c>
    </row>
    <row r="210" s="12" customFormat="1">
      <c r="B210" s="245"/>
      <c r="C210" s="246"/>
      <c r="D210" s="235" t="s">
        <v>182</v>
      </c>
      <c r="E210" s="247" t="s">
        <v>21</v>
      </c>
      <c r="F210" s="248" t="s">
        <v>184</v>
      </c>
      <c r="G210" s="246"/>
      <c r="H210" s="249">
        <v>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182</v>
      </c>
      <c r="AU210" s="255" t="s">
        <v>188</v>
      </c>
      <c r="AV210" s="12" t="s">
        <v>181</v>
      </c>
      <c r="AW210" s="12" t="s">
        <v>33</v>
      </c>
      <c r="AX210" s="12" t="s">
        <v>77</v>
      </c>
      <c r="AY210" s="255" t="s">
        <v>174</v>
      </c>
    </row>
    <row r="211" s="1" customFormat="1" ht="16.5" customHeight="1">
      <c r="B211" s="46"/>
      <c r="C211" s="221" t="s">
        <v>483</v>
      </c>
      <c r="D211" s="221" t="s">
        <v>176</v>
      </c>
      <c r="E211" s="222" t="s">
        <v>2981</v>
      </c>
      <c r="F211" s="223" t="s">
        <v>2960</v>
      </c>
      <c r="G211" s="224" t="s">
        <v>2158</v>
      </c>
      <c r="H211" s="225">
        <v>2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40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181</v>
      </c>
      <c r="AT211" s="24" t="s">
        <v>176</v>
      </c>
      <c r="AU211" s="24" t="s">
        <v>188</v>
      </c>
      <c r="AY211" s="24" t="s">
        <v>174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77</v>
      </c>
      <c r="BK211" s="232">
        <f>ROUND(I211*H211,2)</f>
        <v>0</v>
      </c>
      <c r="BL211" s="24" t="s">
        <v>181</v>
      </c>
      <c r="BM211" s="24" t="s">
        <v>486</v>
      </c>
    </row>
    <row r="212" s="1" customFormat="1" ht="16.5" customHeight="1">
      <c r="B212" s="46"/>
      <c r="C212" s="221" t="s">
        <v>331</v>
      </c>
      <c r="D212" s="221" t="s">
        <v>176</v>
      </c>
      <c r="E212" s="222" t="s">
        <v>2982</v>
      </c>
      <c r="F212" s="223" t="s">
        <v>2962</v>
      </c>
      <c r="G212" s="224" t="s">
        <v>2158</v>
      </c>
      <c r="H212" s="225">
        <v>1</v>
      </c>
      <c r="I212" s="226"/>
      <c r="J212" s="227">
        <f>ROUND(I212*H212,2)</f>
        <v>0</v>
      </c>
      <c r="K212" s="223" t="s">
        <v>21</v>
      </c>
      <c r="L212" s="72"/>
      <c r="M212" s="228" t="s">
        <v>21</v>
      </c>
      <c r="N212" s="229" t="s">
        <v>40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181</v>
      </c>
      <c r="AT212" s="24" t="s">
        <v>176</v>
      </c>
      <c r="AU212" s="24" t="s">
        <v>188</v>
      </c>
      <c r="AY212" s="24" t="s">
        <v>174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77</v>
      </c>
      <c r="BK212" s="232">
        <f>ROUND(I212*H212,2)</f>
        <v>0</v>
      </c>
      <c r="BL212" s="24" t="s">
        <v>181</v>
      </c>
      <c r="BM212" s="24" t="s">
        <v>490</v>
      </c>
    </row>
    <row r="213" s="1" customFormat="1" ht="16.5" customHeight="1">
      <c r="B213" s="46"/>
      <c r="C213" s="221" t="s">
        <v>494</v>
      </c>
      <c r="D213" s="221" t="s">
        <v>176</v>
      </c>
      <c r="E213" s="222" t="s">
        <v>2983</v>
      </c>
      <c r="F213" s="223" t="s">
        <v>2963</v>
      </c>
      <c r="G213" s="224" t="s">
        <v>2158</v>
      </c>
      <c r="H213" s="225">
        <v>1</v>
      </c>
      <c r="I213" s="226"/>
      <c r="J213" s="227">
        <f>ROUND(I213*H213,2)</f>
        <v>0</v>
      </c>
      <c r="K213" s="223" t="s">
        <v>21</v>
      </c>
      <c r="L213" s="72"/>
      <c r="M213" s="228" t="s">
        <v>21</v>
      </c>
      <c r="N213" s="229" t="s">
        <v>40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181</v>
      </c>
      <c r="AT213" s="24" t="s">
        <v>176</v>
      </c>
      <c r="AU213" s="24" t="s">
        <v>188</v>
      </c>
      <c r="AY213" s="24" t="s">
        <v>174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77</v>
      </c>
      <c r="BK213" s="232">
        <f>ROUND(I213*H213,2)</f>
        <v>0</v>
      </c>
      <c r="BL213" s="24" t="s">
        <v>181</v>
      </c>
      <c r="BM213" s="24" t="s">
        <v>497</v>
      </c>
    </row>
    <row r="214" s="13" customFormat="1">
      <c r="B214" s="256"/>
      <c r="C214" s="257"/>
      <c r="D214" s="235" t="s">
        <v>182</v>
      </c>
      <c r="E214" s="258" t="s">
        <v>21</v>
      </c>
      <c r="F214" s="259" t="s">
        <v>2964</v>
      </c>
      <c r="G214" s="257"/>
      <c r="H214" s="258" t="s">
        <v>21</v>
      </c>
      <c r="I214" s="260"/>
      <c r="J214" s="257"/>
      <c r="K214" s="257"/>
      <c r="L214" s="261"/>
      <c r="M214" s="262"/>
      <c r="N214" s="263"/>
      <c r="O214" s="263"/>
      <c r="P214" s="263"/>
      <c r="Q214" s="263"/>
      <c r="R214" s="263"/>
      <c r="S214" s="263"/>
      <c r="T214" s="264"/>
      <c r="AT214" s="265" t="s">
        <v>182</v>
      </c>
      <c r="AU214" s="265" t="s">
        <v>188</v>
      </c>
      <c r="AV214" s="13" t="s">
        <v>77</v>
      </c>
      <c r="AW214" s="13" t="s">
        <v>33</v>
      </c>
      <c r="AX214" s="13" t="s">
        <v>69</v>
      </c>
      <c r="AY214" s="265" t="s">
        <v>174</v>
      </c>
    </row>
    <row r="215" s="11" customFormat="1">
      <c r="B215" s="233"/>
      <c r="C215" s="234"/>
      <c r="D215" s="235" t="s">
        <v>182</v>
      </c>
      <c r="E215" s="236" t="s">
        <v>21</v>
      </c>
      <c r="F215" s="237" t="s">
        <v>2686</v>
      </c>
      <c r="G215" s="234"/>
      <c r="H215" s="238">
        <v>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182</v>
      </c>
      <c r="AU215" s="244" t="s">
        <v>188</v>
      </c>
      <c r="AV215" s="11" t="s">
        <v>79</v>
      </c>
      <c r="AW215" s="11" t="s">
        <v>33</v>
      </c>
      <c r="AX215" s="11" t="s">
        <v>69</v>
      </c>
      <c r="AY215" s="244" t="s">
        <v>174</v>
      </c>
    </row>
    <row r="216" s="12" customFormat="1">
      <c r="B216" s="245"/>
      <c r="C216" s="246"/>
      <c r="D216" s="235" t="s">
        <v>182</v>
      </c>
      <c r="E216" s="247" t="s">
        <v>21</v>
      </c>
      <c r="F216" s="248" t="s">
        <v>184</v>
      </c>
      <c r="G216" s="246"/>
      <c r="H216" s="249">
        <v>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182</v>
      </c>
      <c r="AU216" s="255" t="s">
        <v>188</v>
      </c>
      <c r="AV216" s="12" t="s">
        <v>181</v>
      </c>
      <c r="AW216" s="12" t="s">
        <v>33</v>
      </c>
      <c r="AX216" s="12" t="s">
        <v>77</v>
      </c>
      <c r="AY216" s="255" t="s">
        <v>174</v>
      </c>
    </row>
    <row r="217" s="1" customFormat="1" ht="16.5" customHeight="1">
      <c r="B217" s="46"/>
      <c r="C217" s="221" t="s">
        <v>335</v>
      </c>
      <c r="D217" s="221" t="s">
        <v>176</v>
      </c>
      <c r="E217" s="222" t="s">
        <v>2984</v>
      </c>
      <c r="F217" s="223" t="s">
        <v>2966</v>
      </c>
      <c r="G217" s="224" t="s">
        <v>2158</v>
      </c>
      <c r="H217" s="225">
        <v>6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40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181</v>
      </c>
      <c r="AT217" s="24" t="s">
        <v>176</v>
      </c>
      <c r="AU217" s="24" t="s">
        <v>188</v>
      </c>
      <c r="AY217" s="24" t="s">
        <v>174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77</v>
      </c>
      <c r="BK217" s="232">
        <f>ROUND(I217*H217,2)</f>
        <v>0</v>
      </c>
      <c r="BL217" s="24" t="s">
        <v>181</v>
      </c>
      <c r="BM217" s="24" t="s">
        <v>513</v>
      </c>
    </row>
    <row r="218" s="1" customFormat="1" ht="16.5" customHeight="1">
      <c r="B218" s="46"/>
      <c r="C218" s="221" t="s">
        <v>522</v>
      </c>
      <c r="D218" s="221" t="s">
        <v>176</v>
      </c>
      <c r="E218" s="222" t="s">
        <v>2985</v>
      </c>
      <c r="F218" s="223" t="s">
        <v>2968</v>
      </c>
      <c r="G218" s="224" t="s">
        <v>2158</v>
      </c>
      <c r="H218" s="225">
        <v>3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40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181</v>
      </c>
      <c r="AT218" s="24" t="s">
        <v>176</v>
      </c>
      <c r="AU218" s="24" t="s">
        <v>188</v>
      </c>
      <c r="AY218" s="24" t="s">
        <v>174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77</v>
      </c>
      <c r="BK218" s="232">
        <f>ROUND(I218*H218,2)</f>
        <v>0</v>
      </c>
      <c r="BL218" s="24" t="s">
        <v>181</v>
      </c>
      <c r="BM218" s="24" t="s">
        <v>525</v>
      </c>
    </row>
    <row r="219" s="1" customFormat="1" ht="16.5" customHeight="1">
      <c r="B219" s="46"/>
      <c r="C219" s="221" t="s">
        <v>341</v>
      </c>
      <c r="D219" s="221" t="s">
        <v>176</v>
      </c>
      <c r="E219" s="222" t="s">
        <v>2986</v>
      </c>
      <c r="F219" s="223" t="s">
        <v>2987</v>
      </c>
      <c r="G219" s="224" t="s">
        <v>2158</v>
      </c>
      <c r="H219" s="225">
        <v>1</v>
      </c>
      <c r="I219" s="226"/>
      <c r="J219" s="227">
        <f>ROUND(I219*H219,2)</f>
        <v>0</v>
      </c>
      <c r="K219" s="223" t="s">
        <v>21</v>
      </c>
      <c r="L219" s="72"/>
      <c r="M219" s="228" t="s">
        <v>21</v>
      </c>
      <c r="N219" s="229" t="s">
        <v>40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181</v>
      </c>
      <c r="AT219" s="24" t="s">
        <v>176</v>
      </c>
      <c r="AU219" s="24" t="s">
        <v>188</v>
      </c>
      <c r="AY219" s="24" t="s">
        <v>174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77</v>
      </c>
      <c r="BK219" s="232">
        <f>ROUND(I219*H219,2)</f>
        <v>0</v>
      </c>
      <c r="BL219" s="24" t="s">
        <v>181</v>
      </c>
      <c r="BM219" s="24" t="s">
        <v>528</v>
      </c>
    </row>
    <row r="220" s="1" customFormat="1" ht="16.5" customHeight="1">
      <c r="B220" s="46"/>
      <c r="C220" s="221" t="s">
        <v>532</v>
      </c>
      <c r="D220" s="221" t="s">
        <v>176</v>
      </c>
      <c r="E220" s="222" t="s">
        <v>2651</v>
      </c>
      <c r="F220" s="223" t="s">
        <v>2972</v>
      </c>
      <c r="G220" s="224" t="s">
        <v>2155</v>
      </c>
      <c r="H220" s="225">
        <v>6</v>
      </c>
      <c r="I220" s="226"/>
      <c r="J220" s="227">
        <f>ROUND(I220*H220,2)</f>
        <v>0</v>
      </c>
      <c r="K220" s="223" t="s">
        <v>21</v>
      </c>
      <c r="L220" s="72"/>
      <c r="M220" s="228" t="s">
        <v>21</v>
      </c>
      <c r="N220" s="229" t="s">
        <v>40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181</v>
      </c>
      <c r="AT220" s="24" t="s">
        <v>176</v>
      </c>
      <c r="AU220" s="24" t="s">
        <v>188</v>
      </c>
      <c r="AY220" s="24" t="s">
        <v>174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77</v>
      </c>
      <c r="BK220" s="232">
        <f>ROUND(I220*H220,2)</f>
        <v>0</v>
      </c>
      <c r="BL220" s="24" t="s">
        <v>181</v>
      </c>
      <c r="BM220" s="24" t="s">
        <v>535</v>
      </c>
    </row>
    <row r="221" s="1" customFormat="1" ht="25.5" customHeight="1">
      <c r="B221" s="46"/>
      <c r="C221" s="221" t="s">
        <v>347</v>
      </c>
      <c r="D221" s="221" t="s">
        <v>176</v>
      </c>
      <c r="E221" s="222" t="s">
        <v>2988</v>
      </c>
      <c r="F221" s="223" t="s">
        <v>2974</v>
      </c>
      <c r="G221" s="224" t="s">
        <v>2155</v>
      </c>
      <c r="H221" s="225">
        <v>8</v>
      </c>
      <c r="I221" s="226"/>
      <c r="J221" s="227">
        <f>ROUND(I221*H221,2)</f>
        <v>0</v>
      </c>
      <c r="K221" s="223" t="s">
        <v>21</v>
      </c>
      <c r="L221" s="72"/>
      <c r="M221" s="228" t="s">
        <v>21</v>
      </c>
      <c r="N221" s="229" t="s">
        <v>40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181</v>
      </c>
      <c r="AT221" s="24" t="s">
        <v>176</v>
      </c>
      <c r="AU221" s="24" t="s">
        <v>188</v>
      </c>
      <c r="AY221" s="24" t="s">
        <v>174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77</v>
      </c>
      <c r="BK221" s="232">
        <f>ROUND(I221*H221,2)</f>
        <v>0</v>
      </c>
      <c r="BL221" s="24" t="s">
        <v>181</v>
      </c>
      <c r="BM221" s="24" t="s">
        <v>546</v>
      </c>
    </row>
    <row r="222" s="1" customFormat="1" ht="25.5" customHeight="1">
      <c r="B222" s="46"/>
      <c r="C222" s="221" t="s">
        <v>553</v>
      </c>
      <c r="D222" s="221" t="s">
        <v>176</v>
      </c>
      <c r="E222" s="222" t="s">
        <v>2989</v>
      </c>
      <c r="F222" s="223" t="s">
        <v>2976</v>
      </c>
      <c r="G222" s="224" t="s">
        <v>2155</v>
      </c>
      <c r="H222" s="225">
        <v>1</v>
      </c>
      <c r="I222" s="226"/>
      <c r="J222" s="227">
        <f>ROUND(I222*H222,2)</f>
        <v>0</v>
      </c>
      <c r="K222" s="223" t="s">
        <v>21</v>
      </c>
      <c r="L222" s="72"/>
      <c r="M222" s="228" t="s">
        <v>21</v>
      </c>
      <c r="N222" s="229" t="s">
        <v>40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181</v>
      </c>
      <c r="AT222" s="24" t="s">
        <v>176</v>
      </c>
      <c r="AU222" s="24" t="s">
        <v>188</v>
      </c>
      <c r="AY222" s="24" t="s">
        <v>174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77</v>
      </c>
      <c r="BK222" s="232">
        <f>ROUND(I222*H222,2)</f>
        <v>0</v>
      </c>
      <c r="BL222" s="24" t="s">
        <v>181</v>
      </c>
      <c r="BM222" s="24" t="s">
        <v>556</v>
      </c>
    </row>
    <row r="223" s="1" customFormat="1" ht="25.5" customHeight="1">
      <c r="B223" s="46"/>
      <c r="C223" s="221" t="s">
        <v>353</v>
      </c>
      <c r="D223" s="221" t="s">
        <v>176</v>
      </c>
      <c r="E223" s="222" t="s">
        <v>2653</v>
      </c>
      <c r="F223" s="223" t="s">
        <v>2978</v>
      </c>
      <c r="G223" s="224" t="s">
        <v>2155</v>
      </c>
      <c r="H223" s="225">
        <v>3</v>
      </c>
      <c r="I223" s="226"/>
      <c r="J223" s="227">
        <f>ROUND(I223*H223,2)</f>
        <v>0</v>
      </c>
      <c r="K223" s="223" t="s">
        <v>21</v>
      </c>
      <c r="L223" s="72"/>
      <c r="M223" s="228" t="s">
        <v>21</v>
      </c>
      <c r="N223" s="229" t="s">
        <v>40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181</v>
      </c>
      <c r="AT223" s="24" t="s">
        <v>176</v>
      </c>
      <c r="AU223" s="24" t="s">
        <v>188</v>
      </c>
      <c r="AY223" s="24" t="s">
        <v>174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77</v>
      </c>
      <c r="BK223" s="232">
        <f>ROUND(I223*H223,2)</f>
        <v>0</v>
      </c>
      <c r="BL223" s="24" t="s">
        <v>181</v>
      </c>
      <c r="BM223" s="24" t="s">
        <v>560</v>
      </c>
    </row>
    <row r="224" s="1" customFormat="1" ht="25.5" customHeight="1">
      <c r="B224" s="46"/>
      <c r="C224" s="221" t="s">
        <v>562</v>
      </c>
      <c r="D224" s="221" t="s">
        <v>176</v>
      </c>
      <c r="E224" s="222" t="s">
        <v>2655</v>
      </c>
      <c r="F224" s="223" t="s">
        <v>2990</v>
      </c>
      <c r="G224" s="224" t="s">
        <v>2155</v>
      </c>
      <c r="H224" s="225">
        <v>5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40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181</v>
      </c>
      <c r="AT224" s="24" t="s">
        <v>176</v>
      </c>
      <c r="AU224" s="24" t="s">
        <v>188</v>
      </c>
      <c r="AY224" s="24" t="s">
        <v>174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77</v>
      </c>
      <c r="BK224" s="232">
        <f>ROUND(I224*H224,2)</f>
        <v>0</v>
      </c>
      <c r="BL224" s="24" t="s">
        <v>181</v>
      </c>
      <c r="BM224" s="24" t="s">
        <v>565</v>
      </c>
    </row>
    <row r="225" s="10" customFormat="1" ht="22.32" customHeight="1">
      <c r="B225" s="205"/>
      <c r="C225" s="206"/>
      <c r="D225" s="207" t="s">
        <v>68</v>
      </c>
      <c r="E225" s="219" t="s">
        <v>2991</v>
      </c>
      <c r="F225" s="219" t="s">
        <v>2992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SUM(P226:P244)</f>
        <v>0</v>
      </c>
      <c r="Q225" s="213"/>
      <c r="R225" s="214">
        <f>SUM(R226:R244)</f>
        <v>0</v>
      </c>
      <c r="S225" s="213"/>
      <c r="T225" s="215">
        <f>SUM(T226:T244)</f>
        <v>0</v>
      </c>
      <c r="AR225" s="216" t="s">
        <v>77</v>
      </c>
      <c r="AT225" s="217" t="s">
        <v>68</v>
      </c>
      <c r="AU225" s="217" t="s">
        <v>79</v>
      </c>
      <c r="AY225" s="216" t="s">
        <v>174</v>
      </c>
      <c r="BK225" s="218">
        <f>SUM(BK226:BK244)</f>
        <v>0</v>
      </c>
    </row>
    <row r="226" s="1" customFormat="1" ht="16.5" customHeight="1">
      <c r="B226" s="46"/>
      <c r="C226" s="221" t="s">
        <v>357</v>
      </c>
      <c r="D226" s="221" t="s">
        <v>176</v>
      </c>
      <c r="E226" s="222" t="s">
        <v>2678</v>
      </c>
      <c r="F226" s="223" t="s">
        <v>2957</v>
      </c>
      <c r="G226" s="224" t="s">
        <v>2158</v>
      </c>
      <c r="H226" s="225">
        <v>1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40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181</v>
      </c>
      <c r="AT226" s="24" t="s">
        <v>176</v>
      </c>
      <c r="AU226" s="24" t="s">
        <v>188</v>
      </c>
      <c r="AY226" s="24" t="s">
        <v>174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77</v>
      </c>
      <c r="BK226" s="232">
        <f>ROUND(I226*H226,2)</f>
        <v>0</v>
      </c>
      <c r="BL226" s="24" t="s">
        <v>181</v>
      </c>
      <c r="BM226" s="24" t="s">
        <v>578</v>
      </c>
    </row>
    <row r="227" s="13" customFormat="1">
      <c r="B227" s="256"/>
      <c r="C227" s="257"/>
      <c r="D227" s="235" t="s">
        <v>182</v>
      </c>
      <c r="E227" s="258" t="s">
        <v>21</v>
      </c>
      <c r="F227" s="259" t="s">
        <v>2993</v>
      </c>
      <c r="G227" s="257"/>
      <c r="H227" s="258" t="s">
        <v>21</v>
      </c>
      <c r="I227" s="260"/>
      <c r="J227" s="257"/>
      <c r="K227" s="257"/>
      <c r="L227" s="261"/>
      <c r="M227" s="262"/>
      <c r="N227" s="263"/>
      <c r="O227" s="263"/>
      <c r="P227" s="263"/>
      <c r="Q227" s="263"/>
      <c r="R227" s="263"/>
      <c r="S227" s="263"/>
      <c r="T227" s="264"/>
      <c r="AT227" s="265" t="s">
        <v>182</v>
      </c>
      <c r="AU227" s="265" t="s">
        <v>188</v>
      </c>
      <c r="AV227" s="13" t="s">
        <v>77</v>
      </c>
      <c r="AW227" s="13" t="s">
        <v>33</v>
      </c>
      <c r="AX227" s="13" t="s">
        <v>69</v>
      </c>
      <c r="AY227" s="265" t="s">
        <v>174</v>
      </c>
    </row>
    <row r="228" s="11" customFormat="1">
      <c r="B228" s="233"/>
      <c r="C228" s="234"/>
      <c r="D228" s="235" t="s">
        <v>182</v>
      </c>
      <c r="E228" s="236" t="s">
        <v>21</v>
      </c>
      <c r="F228" s="237" t="s">
        <v>2686</v>
      </c>
      <c r="G228" s="234"/>
      <c r="H228" s="238">
        <v>1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182</v>
      </c>
      <c r="AU228" s="244" t="s">
        <v>188</v>
      </c>
      <c r="AV228" s="11" t="s">
        <v>79</v>
      </c>
      <c r="AW228" s="11" t="s">
        <v>33</v>
      </c>
      <c r="AX228" s="11" t="s">
        <v>69</v>
      </c>
      <c r="AY228" s="244" t="s">
        <v>174</v>
      </c>
    </row>
    <row r="229" s="12" customFormat="1">
      <c r="B229" s="245"/>
      <c r="C229" s="246"/>
      <c r="D229" s="235" t="s">
        <v>182</v>
      </c>
      <c r="E229" s="247" t="s">
        <v>21</v>
      </c>
      <c r="F229" s="248" t="s">
        <v>184</v>
      </c>
      <c r="G229" s="246"/>
      <c r="H229" s="249">
        <v>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182</v>
      </c>
      <c r="AU229" s="255" t="s">
        <v>188</v>
      </c>
      <c r="AV229" s="12" t="s">
        <v>181</v>
      </c>
      <c r="AW229" s="12" t="s">
        <v>33</v>
      </c>
      <c r="AX229" s="12" t="s">
        <v>77</v>
      </c>
      <c r="AY229" s="255" t="s">
        <v>174</v>
      </c>
    </row>
    <row r="230" s="1" customFormat="1" ht="16.5" customHeight="1">
      <c r="B230" s="46"/>
      <c r="C230" s="221" t="s">
        <v>580</v>
      </c>
      <c r="D230" s="221" t="s">
        <v>176</v>
      </c>
      <c r="E230" s="222" t="s">
        <v>2994</v>
      </c>
      <c r="F230" s="223" t="s">
        <v>2960</v>
      </c>
      <c r="G230" s="224" t="s">
        <v>2158</v>
      </c>
      <c r="H230" s="225">
        <v>2</v>
      </c>
      <c r="I230" s="226"/>
      <c r="J230" s="227">
        <f>ROUND(I230*H230,2)</f>
        <v>0</v>
      </c>
      <c r="K230" s="223" t="s">
        <v>21</v>
      </c>
      <c r="L230" s="72"/>
      <c r="M230" s="228" t="s">
        <v>21</v>
      </c>
      <c r="N230" s="229" t="s">
        <v>40</v>
      </c>
      <c r="O230" s="4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4" t="s">
        <v>181</v>
      </c>
      <c r="AT230" s="24" t="s">
        <v>176</v>
      </c>
      <c r="AU230" s="24" t="s">
        <v>188</v>
      </c>
      <c r="AY230" s="24" t="s">
        <v>174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77</v>
      </c>
      <c r="BK230" s="232">
        <f>ROUND(I230*H230,2)</f>
        <v>0</v>
      </c>
      <c r="BL230" s="24" t="s">
        <v>181</v>
      </c>
      <c r="BM230" s="24" t="s">
        <v>583</v>
      </c>
    </row>
    <row r="231" s="1" customFormat="1" ht="16.5" customHeight="1">
      <c r="B231" s="46"/>
      <c r="C231" s="221" t="s">
        <v>366</v>
      </c>
      <c r="D231" s="221" t="s">
        <v>176</v>
      </c>
      <c r="E231" s="222" t="s">
        <v>2995</v>
      </c>
      <c r="F231" s="223" t="s">
        <v>2962</v>
      </c>
      <c r="G231" s="224" t="s">
        <v>2158</v>
      </c>
      <c r="H231" s="225">
        <v>1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40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181</v>
      </c>
      <c r="AT231" s="24" t="s">
        <v>176</v>
      </c>
      <c r="AU231" s="24" t="s">
        <v>188</v>
      </c>
      <c r="AY231" s="24" t="s">
        <v>174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77</v>
      </c>
      <c r="BK231" s="232">
        <f>ROUND(I231*H231,2)</f>
        <v>0</v>
      </c>
      <c r="BL231" s="24" t="s">
        <v>181</v>
      </c>
      <c r="BM231" s="24" t="s">
        <v>592</v>
      </c>
    </row>
    <row r="232" s="1" customFormat="1" ht="16.5" customHeight="1">
      <c r="B232" s="46"/>
      <c r="C232" s="221" t="s">
        <v>594</v>
      </c>
      <c r="D232" s="221" t="s">
        <v>176</v>
      </c>
      <c r="E232" s="222" t="s">
        <v>2687</v>
      </c>
      <c r="F232" s="223" t="s">
        <v>2963</v>
      </c>
      <c r="G232" s="224" t="s">
        <v>2158</v>
      </c>
      <c r="H232" s="225">
        <v>1</v>
      </c>
      <c r="I232" s="226"/>
      <c r="J232" s="227">
        <f>ROUND(I232*H232,2)</f>
        <v>0</v>
      </c>
      <c r="K232" s="223" t="s">
        <v>21</v>
      </c>
      <c r="L232" s="72"/>
      <c r="M232" s="228" t="s">
        <v>21</v>
      </c>
      <c r="N232" s="229" t="s">
        <v>40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181</v>
      </c>
      <c r="AT232" s="24" t="s">
        <v>176</v>
      </c>
      <c r="AU232" s="24" t="s">
        <v>188</v>
      </c>
      <c r="AY232" s="24" t="s">
        <v>174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77</v>
      </c>
      <c r="BK232" s="232">
        <f>ROUND(I232*H232,2)</f>
        <v>0</v>
      </c>
      <c r="BL232" s="24" t="s">
        <v>181</v>
      </c>
      <c r="BM232" s="24" t="s">
        <v>597</v>
      </c>
    </row>
    <row r="233" s="13" customFormat="1">
      <c r="B233" s="256"/>
      <c r="C233" s="257"/>
      <c r="D233" s="235" t="s">
        <v>182</v>
      </c>
      <c r="E233" s="258" t="s">
        <v>21</v>
      </c>
      <c r="F233" s="259" t="s">
        <v>2964</v>
      </c>
      <c r="G233" s="257"/>
      <c r="H233" s="258" t="s">
        <v>21</v>
      </c>
      <c r="I233" s="260"/>
      <c r="J233" s="257"/>
      <c r="K233" s="257"/>
      <c r="L233" s="261"/>
      <c r="M233" s="262"/>
      <c r="N233" s="263"/>
      <c r="O233" s="263"/>
      <c r="P233" s="263"/>
      <c r="Q233" s="263"/>
      <c r="R233" s="263"/>
      <c r="S233" s="263"/>
      <c r="T233" s="264"/>
      <c r="AT233" s="265" t="s">
        <v>182</v>
      </c>
      <c r="AU233" s="265" t="s">
        <v>188</v>
      </c>
      <c r="AV233" s="13" t="s">
        <v>77</v>
      </c>
      <c r="AW233" s="13" t="s">
        <v>33</v>
      </c>
      <c r="AX233" s="13" t="s">
        <v>69</v>
      </c>
      <c r="AY233" s="265" t="s">
        <v>174</v>
      </c>
    </row>
    <row r="234" s="11" customFormat="1">
      <c r="B234" s="233"/>
      <c r="C234" s="234"/>
      <c r="D234" s="235" t="s">
        <v>182</v>
      </c>
      <c r="E234" s="236" t="s">
        <v>21</v>
      </c>
      <c r="F234" s="237" t="s">
        <v>2686</v>
      </c>
      <c r="G234" s="234"/>
      <c r="H234" s="238">
        <v>1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182</v>
      </c>
      <c r="AU234" s="244" t="s">
        <v>188</v>
      </c>
      <c r="AV234" s="11" t="s">
        <v>79</v>
      </c>
      <c r="AW234" s="11" t="s">
        <v>33</v>
      </c>
      <c r="AX234" s="11" t="s">
        <v>69</v>
      </c>
      <c r="AY234" s="244" t="s">
        <v>174</v>
      </c>
    </row>
    <row r="235" s="12" customFormat="1">
      <c r="B235" s="245"/>
      <c r="C235" s="246"/>
      <c r="D235" s="235" t="s">
        <v>182</v>
      </c>
      <c r="E235" s="247" t="s">
        <v>21</v>
      </c>
      <c r="F235" s="248" t="s">
        <v>184</v>
      </c>
      <c r="G235" s="246"/>
      <c r="H235" s="249">
        <v>1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AT235" s="255" t="s">
        <v>182</v>
      </c>
      <c r="AU235" s="255" t="s">
        <v>188</v>
      </c>
      <c r="AV235" s="12" t="s">
        <v>181</v>
      </c>
      <c r="AW235" s="12" t="s">
        <v>33</v>
      </c>
      <c r="AX235" s="12" t="s">
        <v>77</v>
      </c>
      <c r="AY235" s="255" t="s">
        <v>174</v>
      </c>
    </row>
    <row r="236" s="1" customFormat="1" ht="16.5" customHeight="1">
      <c r="B236" s="46"/>
      <c r="C236" s="221" t="s">
        <v>370</v>
      </c>
      <c r="D236" s="221" t="s">
        <v>176</v>
      </c>
      <c r="E236" s="222" t="s">
        <v>2996</v>
      </c>
      <c r="F236" s="223" t="s">
        <v>2997</v>
      </c>
      <c r="G236" s="224" t="s">
        <v>2158</v>
      </c>
      <c r="H236" s="225">
        <v>7</v>
      </c>
      <c r="I236" s="226"/>
      <c r="J236" s="227">
        <f>ROUND(I236*H236,2)</f>
        <v>0</v>
      </c>
      <c r="K236" s="223" t="s">
        <v>21</v>
      </c>
      <c r="L236" s="72"/>
      <c r="M236" s="228" t="s">
        <v>21</v>
      </c>
      <c r="N236" s="229" t="s">
        <v>40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181</v>
      </c>
      <c r="AT236" s="24" t="s">
        <v>176</v>
      </c>
      <c r="AU236" s="24" t="s">
        <v>188</v>
      </c>
      <c r="AY236" s="24" t="s">
        <v>174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77</v>
      </c>
      <c r="BK236" s="232">
        <f>ROUND(I236*H236,2)</f>
        <v>0</v>
      </c>
      <c r="BL236" s="24" t="s">
        <v>181</v>
      </c>
      <c r="BM236" s="24" t="s">
        <v>602</v>
      </c>
    </row>
    <row r="237" s="1" customFormat="1" ht="16.5" customHeight="1">
      <c r="B237" s="46"/>
      <c r="C237" s="221" t="s">
        <v>603</v>
      </c>
      <c r="D237" s="221" t="s">
        <v>176</v>
      </c>
      <c r="E237" s="222" t="s">
        <v>2998</v>
      </c>
      <c r="F237" s="223" t="s">
        <v>2968</v>
      </c>
      <c r="G237" s="224" t="s">
        <v>2158</v>
      </c>
      <c r="H237" s="225">
        <v>3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40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181</v>
      </c>
      <c r="AT237" s="24" t="s">
        <v>176</v>
      </c>
      <c r="AU237" s="24" t="s">
        <v>188</v>
      </c>
      <c r="AY237" s="24" t="s">
        <v>174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77</v>
      </c>
      <c r="BK237" s="232">
        <f>ROUND(I237*H237,2)</f>
        <v>0</v>
      </c>
      <c r="BL237" s="24" t="s">
        <v>181</v>
      </c>
      <c r="BM237" s="24" t="s">
        <v>606</v>
      </c>
    </row>
    <row r="238" s="1" customFormat="1" ht="16.5" customHeight="1">
      <c r="B238" s="46"/>
      <c r="C238" s="221" t="s">
        <v>375</v>
      </c>
      <c r="D238" s="221" t="s">
        <v>176</v>
      </c>
      <c r="E238" s="222" t="s">
        <v>2693</v>
      </c>
      <c r="F238" s="223" t="s">
        <v>2999</v>
      </c>
      <c r="G238" s="224" t="s">
        <v>2158</v>
      </c>
      <c r="H238" s="225">
        <v>1</v>
      </c>
      <c r="I238" s="226"/>
      <c r="J238" s="227">
        <f>ROUND(I238*H238,2)</f>
        <v>0</v>
      </c>
      <c r="K238" s="223" t="s">
        <v>21</v>
      </c>
      <c r="L238" s="72"/>
      <c r="M238" s="228" t="s">
        <v>21</v>
      </c>
      <c r="N238" s="229" t="s">
        <v>40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181</v>
      </c>
      <c r="AT238" s="24" t="s">
        <v>176</v>
      </c>
      <c r="AU238" s="24" t="s">
        <v>188</v>
      </c>
      <c r="AY238" s="24" t="s">
        <v>174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77</v>
      </c>
      <c r="BK238" s="232">
        <f>ROUND(I238*H238,2)</f>
        <v>0</v>
      </c>
      <c r="BL238" s="24" t="s">
        <v>181</v>
      </c>
      <c r="BM238" s="24" t="s">
        <v>610</v>
      </c>
    </row>
    <row r="239" s="1" customFormat="1" ht="16.5" customHeight="1">
      <c r="B239" s="46"/>
      <c r="C239" s="221" t="s">
        <v>612</v>
      </c>
      <c r="D239" s="221" t="s">
        <v>176</v>
      </c>
      <c r="E239" s="222" t="s">
        <v>2698</v>
      </c>
      <c r="F239" s="223" t="s">
        <v>2970</v>
      </c>
      <c r="G239" s="224" t="s">
        <v>2158</v>
      </c>
      <c r="H239" s="225">
        <v>1</v>
      </c>
      <c r="I239" s="226"/>
      <c r="J239" s="227">
        <f>ROUND(I239*H239,2)</f>
        <v>0</v>
      </c>
      <c r="K239" s="223" t="s">
        <v>21</v>
      </c>
      <c r="L239" s="72"/>
      <c r="M239" s="228" t="s">
        <v>21</v>
      </c>
      <c r="N239" s="229" t="s">
        <v>40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181</v>
      </c>
      <c r="AT239" s="24" t="s">
        <v>176</v>
      </c>
      <c r="AU239" s="24" t="s">
        <v>188</v>
      </c>
      <c r="AY239" s="24" t="s">
        <v>174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77</v>
      </c>
      <c r="BK239" s="232">
        <f>ROUND(I239*H239,2)</f>
        <v>0</v>
      </c>
      <c r="BL239" s="24" t="s">
        <v>181</v>
      </c>
      <c r="BM239" s="24" t="s">
        <v>615</v>
      </c>
    </row>
    <row r="240" s="1" customFormat="1" ht="16.5" customHeight="1">
      <c r="B240" s="46"/>
      <c r="C240" s="221" t="s">
        <v>379</v>
      </c>
      <c r="D240" s="221" t="s">
        <v>176</v>
      </c>
      <c r="E240" s="222" t="s">
        <v>3000</v>
      </c>
      <c r="F240" s="223" t="s">
        <v>2972</v>
      </c>
      <c r="G240" s="224" t="s">
        <v>2155</v>
      </c>
      <c r="H240" s="225">
        <v>7</v>
      </c>
      <c r="I240" s="226"/>
      <c r="J240" s="227">
        <f>ROUND(I240*H240,2)</f>
        <v>0</v>
      </c>
      <c r="K240" s="223" t="s">
        <v>21</v>
      </c>
      <c r="L240" s="72"/>
      <c r="M240" s="228" t="s">
        <v>21</v>
      </c>
      <c r="N240" s="229" t="s">
        <v>40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181</v>
      </c>
      <c r="AT240" s="24" t="s">
        <v>176</v>
      </c>
      <c r="AU240" s="24" t="s">
        <v>188</v>
      </c>
      <c r="AY240" s="24" t="s">
        <v>174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77</v>
      </c>
      <c r="BK240" s="232">
        <f>ROUND(I240*H240,2)</f>
        <v>0</v>
      </c>
      <c r="BL240" s="24" t="s">
        <v>181</v>
      </c>
      <c r="BM240" s="24" t="s">
        <v>619</v>
      </c>
    </row>
    <row r="241" s="1" customFormat="1" ht="25.5" customHeight="1">
      <c r="B241" s="46"/>
      <c r="C241" s="221" t="s">
        <v>620</v>
      </c>
      <c r="D241" s="221" t="s">
        <v>176</v>
      </c>
      <c r="E241" s="222" t="s">
        <v>3001</v>
      </c>
      <c r="F241" s="223" t="s">
        <v>3002</v>
      </c>
      <c r="G241" s="224" t="s">
        <v>2155</v>
      </c>
      <c r="H241" s="225">
        <v>8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40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181</v>
      </c>
      <c r="AT241" s="24" t="s">
        <v>176</v>
      </c>
      <c r="AU241" s="24" t="s">
        <v>188</v>
      </c>
      <c r="AY241" s="24" t="s">
        <v>174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77</v>
      </c>
      <c r="BK241" s="232">
        <f>ROUND(I241*H241,2)</f>
        <v>0</v>
      </c>
      <c r="BL241" s="24" t="s">
        <v>181</v>
      </c>
      <c r="BM241" s="24" t="s">
        <v>623</v>
      </c>
    </row>
    <row r="242" s="1" customFormat="1" ht="25.5" customHeight="1">
      <c r="B242" s="46"/>
      <c r="C242" s="221" t="s">
        <v>385</v>
      </c>
      <c r="D242" s="221" t="s">
        <v>176</v>
      </c>
      <c r="E242" s="222" t="s">
        <v>3003</v>
      </c>
      <c r="F242" s="223" t="s">
        <v>3004</v>
      </c>
      <c r="G242" s="224" t="s">
        <v>2155</v>
      </c>
      <c r="H242" s="225">
        <v>1</v>
      </c>
      <c r="I242" s="226"/>
      <c r="J242" s="227">
        <f>ROUND(I242*H242,2)</f>
        <v>0</v>
      </c>
      <c r="K242" s="223" t="s">
        <v>21</v>
      </c>
      <c r="L242" s="72"/>
      <c r="M242" s="228" t="s">
        <v>21</v>
      </c>
      <c r="N242" s="229" t="s">
        <v>40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181</v>
      </c>
      <c r="AT242" s="24" t="s">
        <v>176</v>
      </c>
      <c r="AU242" s="24" t="s">
        <v>188</v>
      </c>
      <c r="AY242" s="24" t="s">
        <v>174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77</v>
      </c>
      <c r="BK242" s="232">
        <f>ROUND(I242*H242,2)</f>
        <v>0</v>
      </c>
      <c r="BL242" s="24" t="s">
        <v>181</v>
      </c>
      <c r="BM242" s="24" t="s">
        <v>627</v>
      </c>
    </row>
    <row r="243" s="1" customFormat="1" ht="25.5" customHeight="1">
      <c r="B243" s="46"/>
      <c r="C243" s="221" t="s">
        <v>628</v>
      </c>
      <c r="D243" s="221" t="s">
        <v>176</v>
      </c>
      <c r="E243" s="222" t="s">
        <v>3005</v>
      </c>
      <c r="F243" s="223" t="s">
        <v>2978</v>
      </c>
      <c r="G243" s="224" t="s">
        <v>2155</v>
      </c>
      <c r="H243" s="225">
        <v>3</v>
      </c>
      <c r="I243" s="226"/>
      <c r="J243" s="227">
        <f>ROUND(I243*H243,2)</f>
        <v>0</v>
      </c>
      <c r="K243" s="223" t="s">
        <v>21</v>
      </c>
      <c r="L243" s="72"/>
      <c r="M243" s="228" t="s">
        <v>21</v>
      </c>
      <c r="N243" s="229" t="s">
        <v>40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181</v>
      </c>
      <c r="AT243" s="24" t="s">
        <v>176</v>
      </c>
      <c r="AU243" s="24" t="s">
        <v>188</v>
      </c>
      <c r="AY243" s="24" t="s">
        <v>174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77</v>
      </c>
      <c r="BK243" s="232">
        <f>ROUND(I243*H243,2)</f>
        <v>0</v>
      </c>
      <c r="BL243" s="24" t="s">
        <v>181</v>
      </c>
      <c r="BM243" s="24" t="s">
        <v>631</v>
      </c>
    </row>
    <row r="244" s="1" customFormat="1" ht="25.5" customHeight="1">
      <c r="B244" s="46"/>
      <c r="C244" s="221" t="s">
        <v>388</v>
      </c>
      <c r="D244" s="221" t="s">
        <v>176</v>
      </c>
      <c r="E244" s="222" t="s">
        <v>3006</v>
      </c>
      <c r="F244" s="223" t="s">
        <v>3007</v>
      </c>
      <c r="G244" s="224" t="s">
        <v>2155</v>
      </c>
      <c r="H244" s="225">
        <v>5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40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181</v>
      </c>
      <c r="AT244" s="24" t="s">
        <v>176</v>
      </c>
      <c r="AU244" s="24" t="s">
        <v>188</v>
      </c>
      <c r="AY244" s="24" t="s">
        <v>174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77</v>
      </c>
      <c r="BK244" s="232">
        <f>ROUND(I244*H244,2)</f>
        <v>0</v>
      </c>
      <c r="BL244" s="24" t="s">
        <v>181</v>
      </c>
      <c r="BM244" s="24" t="s">
        <v>634</v>
      </c>
    </row>
    <row r="245" s="10" customFormat="1" ht="22.32" customHeight="1">
      <c r="B245" s="205"/>
      <c r="C245" s="206"/>
      <c r="D245" s="207" t="s">
        <v>68</v>
      </c>
      <c r="E245" s="219" t="s">
        <v>3008</v>
      </c>
      <c r="F245" s="219" t="s">
        <v>3009</v>
      </c>
      <c r="G245" s="206"/>
      <c r="H245" s="206"/>
      <c r="I245" s="209"/>
      <c r="J245" s="220">
        <f>BK245</f>
        <v>0</v>
      </c>
      <c r="K245" s="206"/>
      <c r="L245" s="211"/>
      <c r="M245" s="212"/>
      <c r="N245" s="213"/>
      <c r="O245" s="213"/>
      <c r="P245" s="214">
        <f>SUM(P246:P267)</f>
        <v>0</v>
      </c>
      <c r="Q245" s="213"/>
      <c r="R245" s="214">
        <f>SUM(R246:R267)</f>
        <v>0</v>
      </c>
      <c r="S245" s="213"/>
      <c r="T245" s="215">
        <f>SUM(T246:T267)</f>
        <v>0</v>
      </c>
      <c r="AR245" s="216" t="s">
        <v>77</v>
      </c>
      <c r="AT245" s="217" t="s">
        <v>68</v>
      </c>
      <c r="AU245" s="217" t="s">
        <v>79</v>
      </c>
      <c r="AY245" s="216" t="s">
        <v>174</v>
      </c>
      <c r="BK245" s="218">
        <f>SUM(BK246:BK267)</f>
        <v>0</v>
      </c>
    </row>
    <row r="246" s="1" customFormat="1" ht="16.5" customHeight="1">
      <c r="B246" s="46"/>
      <c r="C246" s="221" t="s">
        <v>649</v>
      </c>
      <c r="D246" s="221" t="s">
        <v>176</v>
      </c>
      <c r="E246" s="222" t="s">
        <v>2713</v>
      </c>
      <c r="F246" s="223" t="s">
        <v>3010</v>
      </c>
      <c r="G246" s="224" t="s">
        <v>2158</v>
      </c>
      <c r="H246" s="225">
        <v>1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40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181</v>
      </c>
      <c r="AT246" s="24" t="s">
        <v>176</v>
      </c>
      <c r="AU246" s="24" t="s">
        <v>188</v>
      </c>
      <c r="AY246" s="24" t="s">
        <v>174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77</v>
      </c>
      <c r="BK246" s="232">
        <f>ROUND(I246*H246,2)</f>
        <v>0</v>
      </c>
      <c r="BL246" s="24" t="s">
        <v>181</v>
      </c>
      <c r="BM246" s="24" t="s">
        <v>652</v>
      </c>
    </row>
    <row r="247" s="13" customFormat="1">
      <c r="B247" s="256"/>
      <c r="C247" s="257"/>
      <c r="D247" s="235" t="s">
        <v>182</v>
      </c>
      <c r="E247" s="258" t="s">
        <v>21</v>
      </c>
      <c r="F247" s="259" t="s">
        <v>3011</v>
      </c>
      <c r="G247" s="257"/>
      <c r="H247" s="258" t="s">
        <v>21</v>
      </c>
      <c r="I247" s="260"/>
      <c r="J247" s="257"/>
      <c r="K247" s="257"/>
      <c r="L247" s="261"/>
      <c r="M247" s="262"/>
      <c r="N247" s="263"/>
      <c r="O247" s="263"/>
      <c r="P247" s="263"/>
      <c r="Q247" s="263"/>
      <c r="R247" s="263"/>
      <c r="S247" s="263"/>
      <c r="T247" s="264"/>
      <c r="AT247" s="265" t="s">
        <v>182</v>
      </c>
      <c r="AU247" s="265" t="s">
        <v>188</v>
      </c>
      <c r="AV247" s="13" t="s">
        <v>77</v>
      </c>
      <c r="AW247" s="13" t="s">
        <v>33</v>
      </c>
      <c r="AX247" s="13" t="s">
        <v>69</v>
      </c>
      <c r="AY247" s="265" t="s">
        <v>174</v>
      </c>
    </row>
    <row r="248" s="11" customFormat="1">
      <c r="B248" s="233"/>
      <c r="C248" s="234"/>
      <c r="D248" s="235" t="s">
        <v>182</v>
      </c>
      <c r="E248" s="236" t="s">
        <v>21</v>
      </c>
      <c r="F248" s="237" t="s">
        <v>2686</v>
      </c>
      <c r="G248" s="234"/>
      <c r="H248" s="238">
        <v>1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182</v>
      </c>
      <c r="AU248" s="244" t="s">
        <v>188</v>
      </c>
      <c r="AV248" s="11" t="s">
        <v>79</v>
      </c>
      <c r="AW248" s="11" t="s">
        <v>33</v>
      </c>
      <c r="AX248" s="11" t="s">
        <v>69</v>
      </c>
      <c r="AY248" s="244" t="s">
        <v>174</v>
      </c>
    </row>
    <row r="249" s="12" customFormat="1">
      <c r="B249" s="245"/>
      <c r="C249" s="246"/>
      <c r="D249" s="235" t="s">
        <v>182</v>
      </c>
      <c r="E249" s="247" t="s">
        <v>21</v>
      </c>
      <c r="F249" s="248" t="s">
        <v>184</v>
      </c>
      <c r="G249" s="246"/>
      <c r="H249" s="249">
        <v>1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182</v>
      </c>
      <c r="AU249" s="255" t="s">
        <v>188</v>
      </c>
      <c r="AV249" s="12" t="s">
        <v>181</v>
      </c>
      <c r="AW249" s="12" t="s">
        <v>33</v>
      </c>
      <c r="AX249" s="12" t="s">
        <v>77</v>
      </c>
      <c r="AY249" s="255" t="s">
        <v>174</v>
      </c>
    </row>
    <row r="250" s="1" customFormat="1" ht="16.5" customHeight="1">
      <c r="B250" s="46"/>
      <c r="C250" s="221" t="s">
        <v>394</v>
      </c>
      <c r="D250" s="221" t="s">
        <v>176</v>
      </c>
      <c r="E250" s="222" t="s">
        <v>3012</v>
      </c>
      <c r="F250" s="223" t="s">
        <v>2960</v>
      </c>
      <c r="G250" s="224" t="s">
        <v>2158</v>
      </c>
      <c r="H250" s="225">
        <v>2</v>
      </c>
      <c r="I250" s="226"/>
      <c r="J250" s="227">
        <f>ROUND(I250*H250,2)</f>
        <v>0</v>
      </c>
      <c r="K250" s="223" t="s">
        <v>21</v>
      </c>
      <c r="L250" s="72"/>
      <c r="M250" s="228" t="s">
        <v>21</v>
      </c>
      <c r="N250" s="229" t="s">
        <v>40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181</v>
      </c>
      <c r="AT250" s="24" t="s">
        <v>176</v>
      </c>
      <c r="AU250" s="24" t="s">
        <v>188</v>
      </c>
      <c r="AY250" s="24" t="s">
        <v>174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77</v>
      </c>
      <c r="BK250" s="232">
        <f>ROUND(I250*H250,2)</f>
        <v>0</v>
      </c>
      <c r="BL250" s="24" t="s">
        <v>181</v>
      </c>
      <c r="BM250" s="24" t="s">
        <v>655</v>
      </c>
    </row>
    <row r="251" s="1" customFormat="1" ht="16.5" customHeight="1">
      <c r="B251" s="46"/>
      <c r="C251" s="221" t="s">
        <v>657</v>
      </c>
      <c r="D251" s="221" t="s">
        <v>176</v>
      </c>
      <c r="E251" s="222" t="s">
        <v>3013</v>
      </c>
      <c r="F251" s="223" t="s">
        <v>2962</v>
      </c>
      <c r="G251" s="224" t="s">
        <v>2158</v>
      </c>
      <c r="H251" s="225">
        <v>1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29" t="s">
        <v>40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181</v>
      </c>
      <c r="AT251" s="24" t="s">
        <v>176</v>
      </c>
      <c r="AU251" s="24" t="s">
        <v>188</v>
      </c>
      <c r="AY251" s="24" t="s">
        <v>174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77</v>
      </c>
      <c r="BK251" s="232">
        <f>ROUND(I251*H251,2)</f>
        <v>0</v>
      </c>
      <c r="BL251" s="24" t="s">
        <v>181</v>
      </c>
      <c r="BM251" s="24" t="s">
        <v>660</v>
      </c>
    </row>
    <row r="252" s="1" customFormat="1" ht="16.5" customHeight="1">
      <c r="B252" s="46"/>
      <c r="C252" s="221" t="s">
        <v>399</v>
      </c>
      <c r="D252" s="221" t="s">
        <v>176</v>
      </c>
      <c r="E252" s="222" t="s">
        <v>3014</v>
      </c>
      <c r="F252" s="223" t="s">
        <v>3015</v>
      </c>
      <c r="G252" s="224" t="s">
        <v>2158</v>
      </c>
      <c r="H252" s="225">
        <v>1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40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181</v>
      </c>
      <c r="AT252" s="24" t="s">
        <v>176</v>
      </c>
      <c r="AU252" s="24" t="s">
        <v>188</v>
      </c>
      <c r="AY252" s="24" t="s">
        <v>174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77</v>
      </c>
      <c r="BK252" s="232">
        <f>ROUND(I252*H252,2)</f>
        <v>0</v>
      </c>
      <c r="BL252" s="24" t="s">
        <v>181</v>
      </c>
      <c r="BM252" s="24" t="s">
        <v>664</v>
      </c>
    </row>
    <row r="253" s="13" customFormat="1">
      <c r="B253" s="256"/>
      <c r="C253" s="257"/>
      <c r="D253" s="235" t="s">
        <v>182</v>
      </c>
      <c r="E253" s="258" t="s">
        <v>21</v>
      </c>
      <c r="F253" s="259" t="s">
        <v>2964</v>
      </c>
      <c r="G253" s="257"/>
      <c r="H253" s="258" t="s">
        <v>21</v>
      </c>
      <c r="I253" s="260"/>
      <c r="J253" s="257"/>
      <c r="K253" s="257"/>
      <c r="L253" s="261"/>
      <c r="M253" s="262"/>
      <c r="N253" s="263"/>
      <c r="O253" s="263"/>
      <c r="P253" s="263"/>
      <c r="Q253" s="263"/>
      <c r="R253" s="263"/>
      <c r="S253" s="263"/>
      <c r="T253" s="264"/>
      <c r="AT253" s="265" t="s">
        <v>182</v>
      </c>
      <c r="AU253" s="265" t="s">
        <v>188</v>
      </c>
      <c r="AV253" s="13" t="s">
        <v>77</v>
      </c>
      <c r="AW253" s="13" t="s">
        <v>33</v>
      </c>
      <c r="AX253" s="13" t="s">
        <v>69</v>
      </c>
      <c r="AY253" s="265" t="s">
        <v>174</v>
      </c>
    </row>
    <row r="254" s="11" customFormat="1">
      <c r="B254" s="233"/>
      <c r="C254" s="234"/>
      <c r="D254" s="235" t="s">
        <v>182</v>
      </c>
      <c r="E254" s="236" t="s">
        <v>21</v>
      </c>
      <c r="F254" s="237" t="s">
        <v>2686</v>
      </c>
      <c r="G254" s="234"/>
      <c r="H254" s="238">
        <v>1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182</v>
      </c>
      <c r="AU254" s="244" t="s">
        <v>188</v>
      </c>
      <c r="AV254" s="11" t="s">
        <v>79</v>
      </c>
      <c r="AW254" s="11" t="s">
        <v>33</v>
      </c>
      <c r="AX254" s="11" t="s">
        <v>69</v>
      </c>
      <c r="AY254" s="244" t="s">
        <v>174</v>
      </c>
    </row>
    <row r="255" s="12" customFormat="1">
      <c r="B255" s="245"/>
      <c r="C255" s="246"/>
      <c r="D255" s="235" t="s">
        <v>182</v>
      </c>
      <c r="E255" s="247" t="s">
        <v>21</v>
      </c>
      <c r="F255" s="248" t="s">
        <v>184</v>
      </c>
      <c r="G255" s="246"/>
      <c r="H255" s="249">
        <v>1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182</v>
      </c>
      <c r="AU255" s="255" t="s">
        <v>188</v>
      </c>
      <c r="AV255" s="12" t="s">
        <v>181</v>
      </c>
      <c r="AW255" s="12" t="s">
        <v>33</v>
      </c>
      <c r="AX255" s="12" t="s">
        <v>77</v>
      </c>
      <c r="AY255" s="255" t="s">
        <v>174</v>
      </c>
    </row>
    <row r="256" s="1" customFormat="1" ht="16.5" customHeight="1">
      <c r="B256" s="46"/>
      <c r="C256" s="221" t="s">
        <v>666</v>
      </c>
      <c r="D256" s="221" t="s">
        <v>176</v>
      </c>
      <c r="E256" s="222" t="s">
        <v>3016</v>
      </c>
      <c r="F256" s="223" t="s">
        <v>3017</v>
      </c>
      <c r="G256" s="224" t="s">
        <v>2158</v>
      </c>
      <c r="H256" s="225">
        <v>4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40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181</v>
      </c>
      <c r="AT256" s="24" t="s">
        <v>176</v>
      </c>
      <c r="AU256" s="24" t="s">
        <v>188</v>
      </c>
      <c r="AY256" s="24" t="s">
        <v>174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77</v>
      </c>
      <c r="BK256" s="232">
        <f>ROUND(I256*H256,2)</f>
        <v>0</v>
      </c>
      <c r="BL256" s="24" t="s">
        <v>181</v>
      </c>
      <c r="BM256" s="24" t="s">
        <v>669</v>
      </c>
    </row>
    <row r="257" s="1" customFormat="1" ht="16.5" customHeight="1">
      <c r="B257" s="46"/>
      <c r="C257" s="221" t="s">
        <v>404</v>
      </c>
      <c r="D257" s="221" t="s">
        <v>176</v>
      </c>
      <c r="E257" s="222" t="s">
        <v>3018</v>
      </c>
      <c r="F257" s="223" t="s">
        <v>3019</v>
      </c>
      <c r="G257" s="224" t="s">
        <v>2158</v>
      </c>
      <c r="H257" s="225">
        <v>2</v>
      </c>
      <c r="I257" s="226"/>
      <c r="J257" s="227">
        <f>ROUND(I257*H257,2)</f>
        <v>0</v>
      </c>
      <c r="K257" s="223" t="s">
        <v>21</v>
      </c>
      <c r="L257" s="72"/>
      <c r="M257" s="228" t="s">
        <v>21</v>
      </c>
      <c r="N257" s="229" t="s">
        <v>40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181</v>
      </c>
      <c r="AT257" s="24" t="s">
        <v>176</v>
      </c>
      <c r="AU257" s="24" t="s">
        <v>188</v>
      </c>
      <c r="AY257" s="24" t="s">
        <v>174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77</v>
      </c>
      <c r="BK257" s="232">
        <f>ROUND(I257*H257,2)</f>
        <v>0</v>
      </c>
      <c r="BL257" s="24" t="s">
        <v>181</v>
      </c>
      <c r="BM257" s="24" t="s">
        <v>673</v>
      </c>
    </row>
    <row r="258" s="1" customFormat="1" ht="16.5" customHeight="1">
      <c r="B258" s="46"/>
      <c r="C258" s="221" t="s">
        <v>675</v>
      </c>
      <c r="D258" s="221" t="s">
        <v>176</v>
      </c>
      <c r="E258" s="222" t="s">
        <v>3020</v>
      </c>
      <c r="F258" s="223" t="s">
        <v>2968</v>
      </c>
      <c r="G258" s="224" t="s">
        <v>2158</v>
      </c>
      <c r="H258" s="225">
        <v>4</v>
      </c>
      <c r="I258" s="226"/>
      <c r="J258" s="227">
        <f>ROUND(I258*H258,2)</f>
        <v>0</v>
      </c>
      <c r="K258" s="223" t="s">
        <v>21</v>
      </c>
      <c r="L258" s="72"/>
      <c r="M258" s="228" t="s">
        <v>21</v>
      </c>
      <c r="N258" s="229" t="s">
        <v>40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181</v>
      </c>
      <c r="AT258" s="24" t="s">
        <v>176</v>
      </c>
      <c r="AU258" s="24" t="s">
        <v>188</v>
      </c>
      <c r="AY258" s="24" t="s">
        <v>174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77</v>
      </c>
      <c r="BK258" s="232">
        <f>ROUND(I258*H258,2)</f>
        <v>0</v>
      </c>
      <c r="BL258" s="24" t="s">
        <v>181</v>
      </c>
      <c r="BM258" s="24" t="s">
        <v>678</v>
      </c>
    </row>
    <row r="259" s="1" customFormat="1" ht="16.5" customHeight="1">
      <c r="B259" s="46"/>
      <c r="C259" s="221" t="s">
        <v>407</v>
      </c>
      <c r="D259" s="221" t="s">
        <v>176</v>
      </c>
      <c r="E259" s="222" t="s">
        <v>3021</v>
      </c>
      <c r="F259" s="223" t="s">
        <v>2970</v>
      </c>
      <c r="G259" s="224" t="s">
        <v>2158</v>
      </c>
      <c r="H259" s="225">
        <v>1</v>
      </c>
      <c r="I259" s="226"/>
      <c r="J259" s="227">
        <f>ROUND(I259*H259,2)</f>
        <v>0</v>
      </c>
      <c r="K259" s="223" t="s">
        <v>21</v>
      </c>
      <c r="L259" s="72"/>
      <c r="M259" s="228" t="s">
        <v>21</v>
      </c>
      <c r="N259" s="229" t="s">
        <v>40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181</v>
      </c>
      <c r="AT259" s="24" t="s">
        <v>176</v>
      </c>
      <c r="AU259" s="24" t="s">
        <v>188</v>
      </c>
      <c r="AY259" s="24" t="s">
        <v>174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77</v>
      </c>
      <c r="BK259" s="232">
        <f>ROUND(I259*H259,2)</f>
        <v>0</v>
      </c>
      <c r="BL259" s="24" t="s">
        <v>181</v>
      </c>
      <c r="BM259" s="24" t="s">
        <v>682</v>
      </c>
    </row>
    <row r="260" s="1" customFormat="1" ht="16.5" customHeight="1">
      <c r="B260" s="46"/>
      <c r="C260" s="221" t="s">
        <v>688</v>
      </c>
      <c r="D260" s="221" t="s">
        <v>176</v>
      </c>
      <c r="E260" s="222" t="s">
        <v>3022</v>
      </c>
      <c r="F260" s="223" t="s">
        <v>3023</v>
      </c>
      <c r="G260" s="224" t="s">
        <v>2158</v>
      </c>
      <c r="H260" s="225">
        <v>1</v>
      </c>
      <c r="I260" s="226"/>
      <c r="J260" s="227">
        <f>ROUND(I260*H260,2)</f>
        <v>0</v>
      </c>
      <c r="K260" s="223" t="s">
        <v>21</v>
      </c>
      <c r="L260" s="72"/>
      <c r="M260" s="228" t="s">
        <v>21</v>
      </c>
      <c r="N260" s="229" t="s">
        <v>40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181</v>
      </c>
      <c r="AT260" s="24" t="s">
        <v>176</v>
      </c>
      <c r="AU260" s="24" t="s">
        <v>188</v>
      </c>
      <c r="AY260" s="24" t="s">
        <v>174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77</v>
      </c>
      <c r="BK260" s="232">
        <f>ROUND(I260*H260,2)</f>
        <v>0</v>
      </c>
      <c r="BL260" s="24" t="s">
        <v>181</v>
      </c>
      <c r="BM260" s="24" t="s">
        <v>691</v>
      </c>
    </row>
    <row r="261" s="1" customFormat="1" ht="16.5" customHeight="1">
      <c r="B261" s="46"/>
      <c r="C261" s="221" t="s">
        <v>412</v>
      </c>
      <c r="D261" s="221" t="s">
        <v>176</v>
      </c>
      <c r="E261" s="222" t="s">
        <v>3024</v>
      </c>
      <c r="F261" s="223" t="s">
        <v>2972</v>
      </c>
      <c r="G261" s="224" t="s">
        <v>2155</v>
      </c>
      <c r="H261" s="225">
        <v>4</v>
      </c>
      <c r="I261" s="226"/>
      <c r="J261" s="227">
        <f>ROUND(I261*H261,2)</f>
        <v>0</v>
      </c>
      <c r="K261" s="223" t="s">
        <v>21</v>
      </c>
      <c r="L261" s="72"/>
      <c r="M261" s="228" t="s">
        <v>21</v>
      </c>
      <c r="N261" s="229" t="s">
        <v>40</v>
      </c>
      <c r="O261" s="47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4" t="s">
        <v>181</v>
      </c>
      <c r="AT261" s="24" t="s">
        <v>176</v>
      </c>
      <c r="AU261" s="24" t="s">
        <v>188</v>
      </c>
      <c r="AY261" s="24" t="s">
        <v>174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77</v>
      </c>
      <c r="BK261" s="232">
        <f>ROUND(I261*H261,2)</f>
        <v>0</v>
      </c>
      <c r="BL261" s="24" t="s">
        <v>181</v>
      </c>
      <c r="BM261" s="24" t="s">
        <v>697</v>
      </c>
    </row>
    <row r="262" s="1" customFormat="1" ht="16.5" customHeight="1">
      <c r="B262" s="46"/>
      <c r="C262" s="221" t="s">
        <v>700</v>
      </c>
      <c r="D262" s="221" t="s">
        <v>176</v>
      </c>
      <c r="E262" s="222" t="s">
        <v>3025</v>
      </c>
      <c r="F262" s="223" t="s">
        <v>3026</v>
      </c>
      <c r="G262" s="224" t="s">
        <v>2155</v>
      </c>
      <c r="H262" s="225">
        <v>2</v>
      </c>
      <c r="I262" s="226"/>
      <c r="J262" s="227">
        <f>ROUND(I262*H262,2)</f>
        <v>0</v>
      </c>
      <c r="K262" s="223" t="s">
        <v>21</v>
      </c>
      <c r="L262" s="72"/>
      <c r="M262" s="228" t="s">
        <v>21</v>
      </c>
      <c r="N262" s="229" t="s">
        <v>40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181</v>
      </c>
      <c r="AT262" s="24" t="s">
        <v>176</v>
      </c>
      <c r="AU262" s="24" t="s">
        <v>188</v>
      </c>
      <c r="AY262" s="24" t="s">
        <v>174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77</v>
      </c>
      <c r="BK262" s="232">
        <f>ROUND(I262*H262,2)</f>
        <v>0</v>
      </c>
      <c r="BL262" s="24" t="s">
        <v>181</v>
      </c>
      <c r="BM262" s="24" t="s">
        <v>703</v>
      </c>
    </row>
    <row r="263" s="1" customFormat="1" ht="25.5" customHeight="1">
      <c r="B263" s="46"/>
      <c r="C263" s="221" t="s">
        <v>416</v>
      </c>
      <c r="D263" s="221" t="s">
        <v>176</v>
      </c>
      <c r="E263" s="222" t="s">
        <v>3027</v>
      </c>
      <c r="F263" s="223" t="s">
        <v>3002</v>
      </c>
      <c r="G263" s="224" t="s">
        <v>2155</v>
      </c>
      <c r="H263" s="225">
        <v>1</v>
      </c>
      <c r="I263" s="226"/>
      <c r="J263" s="227">
        <f>ROUND(I263*H263,2)</f>
        <v>0</v>
      </c>
      <c r="K263" s="223" t="s">
        <v>21</v>
      </c>
      <c r="L263" s="72"/>
      <c r="M263" s="228" t="s">
        <v>21</v>
      </c>
      <c r="N263" s="229" t="s">
        <v>40</v>
      </c>
      <c r="O263" s="47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4" t="s">
        <v>181</v>
      </c>
      <c r="AT263" s="24" t="s">
        <v>176</v>
      </c>
      <c r="AU263" s="24" t="s">
        <v>188</v>
      </c>
      <c r="AY263" s="24" t="s">
        <v>174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77</v>
      </c>
      <c r="BK263" s="232">
        <f>ROUND(I263*H263,2)</f>
        <v>0</v>
      </c>
      <c r="BL263" s="24" t="s">
        <v>181</v>
      </c>
      <c r="BM263" s="24" t="s">
        <v>707</v>
      </c>
    </row>
    <row r="264" s="1" customFormat="1" ht="25.5" customHeight="1">
      <c r="B264" s="46"/>
      <c r="C264" s="221" t="s">
        <v>116</v>
      </c>
      <c r="D264" s="221" t="s">
        <v>176</v>
      </c>
      <c r="E264" s="222" t="s">
        <v>3028</v>
      </c>
      <c r="F264" s="223" t="s">
        <v>2976</v>
      </c>
      <c r="G264" s="224" t="s">
        <v>2155</v>
      </c>
      <c r="H264" s="225">
        <v>6</v>
      </c>
      <c r="I264" s="226"/>
      <c r="J264" s="227">
        <f>ROUND(I264*H264,2)</f>
        <v>0</v>
      </c>
      <c r="K264" s="223" t="s">
        <v>21</v>
      </c>
      <c r="L264" s="72"/>
      <c r="M264" s="228" t="s">
        <v>21</v>
      </c>
      <c r="N264" s="229" t="s">
        <v>40</v>
      </c>
      <c r="O264" s="4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4" t="s">
        <v>181</v>
      </c>
      <c r="AT264" s="24" t="s">
        <v>176</v>
      </c>
      <c r="AU264" s="24" t="s">
        <v>188</v>
      </c>
      <c r="AY264" s="24" t="s">
        <v>174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77</v>
      </c>
      <c r="BK264" s="232">
        <f>ROUND(I264*H264,2)</f>
        <v>0</v>
      </c>
      <c r="BL264" s="24" t="s">
        <v>181</v>
      </c>
      <c r="BM264" s="24" t="s">
        <v>714</v>
      </c>
    </row>
    <row r="265" s="1" customFormat="1" ht="25.5" customHeight="1">
      <c r="B265" s="46"/>
      <c r="C265" s="221" t="s">
        <v>420</v>
      </c>
      <c r="D265" s="221" t="s">
        <v>176</v>
      </c>
      <c r="E265" s="222" t="s">
        <v>3029</v>
      </c>
      <c r="F265" s="223" t="s">
        <v>3030</v>
      </c>
      <c r="G265" s="224" t="s">
        <v>2155</v>
      </c>
      <c r="H265" s="225">
        <v>1</v>
      </c>
      <c r="I265" s="226"/>
      <c r="J265" s="227">
        <f>ROUND(I265*H265,2)</f>
        <v>0</v>
      </c>
      <c r="K265" s="223" t="s">
        <v>21</v>
      </c>
      <c r="L265" s="72"/>
      <c r="M265" s="228" t="s">
        <v>21</v>
      </c>
      <c r="N265" s="229" t="s">
        <v>40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181</v>
      </c>
      <c r="AT265" s="24" t="s">
        <v>176</v>
      </c>
      <c r="AU265" s="24" t="s">
        <v>188</v>
      </c>
      <c r="AY265" s="24" t="s">
        <v>174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77</v>
      </c>
      <c r="BK265" s="232">
        <f>ROUND(I265*H265,2)</f>
        <v>0</v>
      </c>
      <c r="BL265" s="24" t="s">
        <v>181</v>
      </c>
      <c r="BM265" s="24" t="s">
        <v>721</v>
      </c>
    </row>
    <row r="266" s="1" customFormat="1" ht="25.5" customHeight="1">
      <c r="B266" s="46"/>
      <c r="C266" s="221" t="s">
        <v>725</v>
      </c>
      <c r="D266" s="221" t="s">
        <v>176</v>
      </c>
      <c r="E266" s="222" t="s">
        <v>3031</v>
      </c>
      <c r="F266" s="223" t="s">
        <v>2978</v>
      </c>
      <c r="G266" s="224" t="s">
        <v>2155</v>
      </c>
      <c r="H266" s="225">
        <v>1</v>
      </c>
      <c r="I266" s="226"/>
      <c r="J266" s="227">
        <f>ROUND(I266*H266,2)</f>
        <v>0</v>
      </c>
      <c r="K266" s="223" t="s">
        <v>21</v>
      </c>
      <c r="L266" s="72"/>
      <c r="M266" s="228" t="s">
        <v>21</v>
      </c>
      <c r="N266" s="229" t="s">
        <v>40</v>
      </c>
      <c r="O266" s="4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4" t="s">
        <v>181</v>
      </c>
      <c r="AT266" s="24" t="s">
        <v>176</v>
      </c>
      <c r="AU266" s="24" t="s">
        <v>188</v>
      </c>
      <c r="AY266" s="24" t="s">
        <v>174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77</v>
      </c>
      <c r="BK266" s="232">
        <f>ROUND(I266*H266,2)</f>
        <v>0</v>
      </c>
      <c r="BL266" s="24" t="s">
        <v>181</v>
      </c>
      <c r="BM266" s="24" t="s">
        <v>728</v>
      </c>
    </row>
    <row r="267" s="1" customFormat="1" ht="25.5" customHeight="1">
      <c r="B267" s="46"/>
      <c r="C267" s="221" t="s">
        <v>423</v>
      </c>
      <c r="D267" s="221" t="s">
        <v>176</v>
      </c>
      <c r="E267" s="222" t="s">
        <v>3032</v>
      </c>
      <c r="F267" s="223" t="s">
        <v>3033</v>
      </c>
      <c r="G267" s="224" t="s">
        <v>2155</v>
      </c>
      <c r="H267" s="225">
        <v>10</v>
      </c>
      <c r="I267" s="226"/>
      <c r="J267" s="227">
        <f>ROUND(I267*H267,2)</f>
        <v>0</v>
      </c>
      <c r="K267" s="223" t="s">
        <v>21</v>
      </c>
      <c r="L267" s="72"/>
      <c r="M267" s="228" t="s">
        <v>21</v>
      </c>
      <c r="N267" s="229" t="s">
        <v>40</v>
      </c>
      <c r="O267" s="47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4" t="s">
        <v>181</v>
      </c>
      <c r="AT267" s="24" t="s">
        <v>176</v>
      </c>
      <c r="AU267" s="24" t="s">
        <v>188</v>
      </c>
      <c r="AY267" s="24" t="s">
        <v>174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77</v>
      </c>
      <c r="BK267" s="232">
        <f>ROUND(I267*H267,2)</f>
        <v>0</v>
      </c>
      <c r="BL267" s="24" t="s">
        <v>181</v>
      </c>
      <c r="BM267" s="24" t="s">
        <v>732</v>
      </c>
    </row>
    <row r="268" s="10" customFormat="1" ht="22.32" customHeight="1">
      <c r="B268" s="205"/>
      <c r="C268" s="206"/>
      <c r="D268" s="207" t="s">
        <v>68</v>
      </c>
      <c r="E268" s="219" t="s">
        <v>3034</v>
      </c>
      <c r="F268" s="219" t="s">
        <v>3035</v>
      </c>
      <c r="G268" s="206"/>
      <c r="H268" s="206"/>
      <c r="I268" s="209"/>
      <c r="J268" s="220">
        <f>BK268</f>
        <v>0</v>
      </c>
      <c r="K268" s="206"/>
      <c r="L268" s="211"/>
      <c r="M268" s="212"/>
      <c r="N268" s="213"/>
      <c r="O268" s="213"/>
      <c r="P268" s="214">
        <f>SUM(P269:P286)</f>
        <v>0</v>
      </c>
      <c r="Q268" s="213"/>
      <c r="R268" s="214">
        <f>SUM(R269:R286)</f>
        <v>0</v>
      </c>
      <c r="S268" s="213"/>
      <c r="T268" s="215">
        <f>SUM(T269:T286)</f>
        <v>0</v>
      </c>
      <c r="AR268" s="216" t="s">
        <v>77</v>
      </c>
      <c r="AT268" s="217" t="s">
        <v>68</v>
      </c>
      <c r="AU268" s="217" t="s">
        <v>79</v>
      </c>
      <c r="AY268" s="216" t="s">
        <v>174</v>
      </c>
      <c r="BK268" s="218">
        <f>SUM(BK269:BK286)</f>
        <v>0</v>
      </c>
    </row>
    <row r="269" s="1" customFormat="1" ht="16.5" customHeight="1">
      <c r="B269" s="46"/>
      <c r="C269" s="221" t="s">
        <v>733</v>
      </c>
      <c r="D269" s="221" t="s">
        <v>176</v>
      </c>
      <c r="E269" s="222" t="s">
        <v>2720</v>
      </c>
      <c r="F269" s="223" t="s">
        <v>3036</v>
      </c>
      <c r="G269" s="224" t="s">
        <v>2158</v>
      </c>
      <c r="H269" s="225">
        <v>1</v>
      </c>
      <c r="I269" s="226"/>
      <c r="J269" s="227">
        <f>ROUND(I269*H269,2)</f>
        <v>0</v>
      </c>
      <c r="K269" s="223" t="s">
        <v>21</v>
      </c>
      <c r="L269" s="72"/>
      <c r="M269" s="228" t="s">
        <v>21</v>
      </c>
      <c r="N269" s="229" t="s">
        <v>40</v>
      </c>
      <c r="O269" s="47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4" t="s">
        <v>181</v>
      </c>
      <c r="AT269" s="24" t="s">
        <v>176</v>
      </c>
      <c r="AU269" s="24" t="s">
        <v>188</v>
      </c>
      <c r="AY269" s="24" t="s">
        <v>174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77</v>
      </c>
      <c r="BK269" s="232">
        <f>ROUND(I269*H269,2)</f>
        <v>0</v>
      </c>
      <c r="BL269" s="24" t="s">
        <v>181</v>
      </c>
      <c r="BM269" s="24" t="s">
        <v>736</v>
      </c>
    </row>
    <row r="270" s="13" customFormat="1">
      <c r="B270" s="256"/>
      <c r="C270" s="257"/>
      <c r="D270" s="235" t="s">
        <v>182</v>
      </c>
      <c r="E270" s="258" t="s">
        <v>21</v>
      </c>
      <c r="F270" s="259" t="s">
        <v>3037</v>
      </c>
      <c r="G270" s="257"/>
      <c r="H270" s="258" t="s">
        <v>21</v>
      </c>
      <c r="I270" s="260"/>
      <c r="J270" s="257"/>
      <c r="K270" s="257"/>
      <c r="L270" s="261"/>
      <c r="M270" s="262"/>
      <c r="N270" s="263"/>
      <c r="O270" s="263"/>
      <c r="P270" s="263"/>
      <c r="Q270" s="263"/>
      <c r="R270" s="263"/>
      <c r="S270" s="263"/>
      <c r="T270" s="264"/>
      <c r="AT270" s="265" t="s">
        <v>182</v>
      </c>
      <c r="AU270" s="265" t="s">
        <v>188</v>
      </c>
      <c r="AV270" s="13" t="s">
        <v>77</v>
      </c>
      <c r="AW270" s="13" t="s">
        <v>33</v>
      </c>
      <c r="AX270" s="13" t="s">
        <v>69</v>
      </c>
      <c r="AY270" s="265" t="s">
        <v>174</v>
      </c>
    </row>
    <row r="271" s="11" customFormat="1">
      <c r="B271" s="233"/>
      <c r="C271" s="234"/>
      <c r="D271" s="235" t="s">
        <v>182</v>
      </c>
      <c r="E271" s="236" t="s">
        <v>21</v>
      </c>
      <c r="F271" s="237" t="s">
        <v>2686</v>
      </c>
      <c r="G271" s="234"/>
      <c r="H271" s="238">
        <v>1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182</v>
      </c>
      <c r="AU271" s="244" t="s">
        <v>188</v>
      </c>
      <c r="AV271" s="11" t="s">
        <v>79</v>
      </c>
      <c r="AW271" s="11" t="s">
        <v>33</v>
      </c>
      <c r="AX271" s="11" t="s">
        <v>69</v>
      </c>
      <c r="AY271" s="244" t="s">
        <v>174</v>
      </c>
    </row>
    <row r="272" s="12" customFormat="1">
      <c r="B272" s="245"/>
      <c r="C272" s="246"/>
      <c r="D272" s="235" t="s">
        <v>182</v>
      </c>
      <c r="E272" s="247" t="s">
        <v>21</v>
      </c>
      <c r="F272" s="248" t="s">
        <v>184</v>
      </c>
      <c r="G272" s="246"/>
      <c r="H272" s="249">
        <v>1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182</v>
      </c>
      <c r="AU272" s="255" t="s">
        <v>188</v>
      </c>
      <c r="AV272" s="12" t="s">
        <v>181</v>
      </c>
      <c r="AW272" s="12" t="s">
        <v>33</v>
      </c>
      <c r="AX272" s="12" t="s">
        <v>77</v>
      </c>
      <c r="AY272" s="255" t="s">
        <v>174</v>
      </c>
    </row>
    <row r="273" s="1" customFormat="1" ht="16.5" customHeight="1">
      <c r="B273" s="46"/>
      <c r="C273" s="221" t="s">
        <v>427</v>
      </c>
      <c r="D273" s="221" t="s">
        <v>176</v>
      </c>
      <c r="E273" s="222" t="s">
        <v>3038</v>
      </c>
      <c r="F273" s="223" t="s">
        <v>3039</v>
      </c>
      <c r="G273" s="224" t="s">
        <v>2158</v>
      </c>
      <c r="H273" s="225">
        <v>2</v>
      </c>
      <c r="I273" s="226"/>
      <c r="J273" s="227">
        <f>ROUND(I273*H273,2)</f>
        <v>0</v>
      </c>
      <c r="K273" s="223" t="s">
        <v>21</v>
      </c>
      <c r="L273" s="72"/>
      <c r="M273" s="228" t="s">
        <v>21</v>
      </c>
      <c r="N273" s="229" t="s">
        <v>40</v>
      </c>
      <c r="O273" s="4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4" t="s">
        <v>181</v>
      </c>
      <c r="AT273" s="24" t="s">
        <v>176</v>
      </c>
      <c r="AU273" s="24" t="s">
        <v>188</v>
      </c>
      <c r="AY273" s="24" t="s">
        <v>174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77</v>
      </c>
      <c r="BK273" s="232">
        <f>ROUND(I273*H273,2)</f>
        <v>0</v>
      </c>
      <c r="BL273" s="24" t="s">
        <v>181</v>
      </c>
      <c r="BM273" s="24" t="s">
        <v>740</v>
      </c>
    </row>
    <row r="274" s="1" customFormat="1" ht="16.5" customHeight="1">
      <c r="B274" s="46"/>
      <c r="C274" s="221" t="s">
        <v>746</v>
      </c>
      <c r="D274" s="221" t="s">
        <v>176</v>
      </c>
      <c r="E274" s="222" t="s">
        <v>3040</v>
      </c>
      <c r="F274" s="223" t="s">
        <v>2962</v>
      </c>
      <c r="G274" s="224" t="s">
        <v>2158</v>
      </c>
      <c r="H274" s="225">
        <v>1</v>
      </c>
      <c r="I274" s="226"/>
      <c r="J274" s="227">
        <f>ROUND(I274*H274,2)</f>
        <v>0</v>
      </c>
      <c r="K274" s="223" t="s">
        <v>21</v>
      </c>
      <c r="L274" s="72"/>
      <c r="M274" s="228" t="s">
        <v>21</v>
      </c>
      <c r="N274" s="229" t="s">
        <v>40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4" t="s">
        <v>181</v>
      </c>
      <c r="AT274" s="24" t="s">
        <v>176</v>
      </c>
      <c r="AU274" s="24" t="s">
        <v>188</v>
      </c>
      <c r="AY274" s="24" t="s">
        <v>174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77</v>
      </c>
      <c r="BK274" s="232">
        <f>ROUND(I274*H274,2)</f>
        <v>0</v>
      </c>
      <c r="BL274" s="24" t="s">
        <v>181</v>
      </c>
      <c r="BM274" s="24" t="s">
        <v>749</v>
      </c>
    </row>
    <row r="275" s="1" customFormat="1" ht="16.5" customHeight="1">
      <c r="B275" s="46"/>
      <c r="C275" s="221" t="s">
        <v>431</v>
      </c>
      <c r="D275" s="221" t="s">
        <v>176</v>
      </c>
      <c r="E275" s="222" t="s">
        <v>2728</v>
      </c>
      <c r="F275" s="223" t="s">
        <v>3041</v>
      </c>
      <c r="G275" s="224" t="s">
        <v>2158</v>
      </c>
      <c r="H275" s="225">
        <v>1</v>
      </c>
      <c r="I275" s="226"/>
      <c r="J275" s="227">
        <f>ROUND(I275*H275,2)</f>
        <v>0</v>
      </c>
      <c r="K275" s="223" t="s">
        <v>21</v>
      </c>
      <c r="L275" s="72"/>
      <c r="M275" s="228" t="s">
        <v>21</v>
      </c>
      <c r="N275" s="229" t="s">
        <v>40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4" t="s">
        <v>181</v>
      </c>
      <c r="AT275" s="24" t="s">
        <v>176</v>
      </c>
      <c r="AU275" s="24" t="s">
        <v>188</v>
      </c>
      <c r="AY275" s="24" t="s">
        <v>174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77</v>
      </c>
      <c r="BK275" s="232">
        <f>ROUND(I275*H275,2)</f>
        <v>0</v>
      </c>
      <c r="BL275" s="24" t="s">
        <v>181</v>
      </c>
      <c r="BM275" s="24" t="s">
        <v>754</v>
      </c>
    </row>
    <row r="276" s="13" customFormat="1">
      <c r="B276" s="256"/>
      <c r="C276" s="257"/>
      <c r="D276" s="235" t="s">
        <v>182</v>
      </c>
      <c r="E276" s="258" t="s">
        <v>21</v>
      </c>
      <c r="F276" s="259" t="s">
        <v>2964</v>
      </c>
      <c r="G276" s="257"/>
      <c r="H276" s="258" t="s">
        <v>21</v>
      </c>
      <c r="I276" s="260"/>
      <c r="J276" s="257"/>
      <c r="K276" s="257"/>
      <c r="L276" s="261"/>
      <c r="M276" s="262"/>
      <c r="N276" s="263"/>
      <c r="O276" s="263"/>
      <c r="P276" s="263"/>
      <c r="Q276" s="263"/>
      <c r="R276" s="263"/>
      <c r="S276" s="263"/>
      <c r="T276" s="264"/>
      <c r="AT276" s="265" t="s">
        <v>182</v>
      </c>
      <c r="AU276" s="265" t="s">
        <v>188</v>
      </c>
      <c r="AV276" s="13" t="s">
        <v>77</v>
      </c>
      <c r="AW276" s="13" t="s">
        <v>33</v>
      </c>
      <c r="AX276" s="13" t="s">
        <v>69</v>
      </c>
      <c r="AY276" s="265" t="s">
        <v>174</v>
      </c>
    </row>
    <row r="277" s="11" customFormat="1">
      <c r="B277" s="233"/>
      <c r="C277" s="234"/>
      <c r="D277" s="235" t="s">
        <v>182</v>
      </c>
      <c r="E277" s="236" t="s">
        <v>21</v>
      </c>
      <c r="F277" s="237" t="s">
        <v>2686</v>
      </c>
      <c r="G277" s="234"/>
      <c r="H277" s="238">
        <v>1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182</v>
      </c>
      <c r="AU277" s="244" t="s">
        <v>188</v>
      </c>
      <c r="AV277" s="11" t="s">
        <v>79</v>
      </c>
      <c r="AW277" s="11" t="s">
        <v>33</v>
      </c>
      <c r="AX277" s="11" t="s">
        <v>69</v>
      </c>
      <c r="AY277" s="244" t="s">
        <v>174</v>
      </c>
    </row>
    <row r="278" s="12" customFormat="1">
      <c r="B278" s="245"/>
      <c r="C278" s="246"/>
      <c r="D278" s="235" t="s">
        <v>182</v>
      </c>
      <c r="E278" s="247" t="s">
        <v>21</v>
      </c>
      <c r="F278" s="248" t="s">
        <v>184</v>
      </c>
      <c r="G278" s="246"/>
      <c r="H278" s="249">
        <v>1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AT278" s="255" t="s">
        <v>182</v>
      </c>
      <c r="AU278" s="255" t="s">
        <v>188</v>
      </c>
      <c r="AV278" s="12" t="s">
        <v>181</v>
      </c>
      <c r="AW278" s="12" t="s">
        <v>33</v>
      </c>
      <c r="AX278" s="12" t="s">
        <v>77</v>
      </c>
      <c r="AY278" s="255" t="s">
        <v>174</v>
      </c>
    </row>
    <row r="279" s="1" customFormat="1" ht="16.5" customHeight="1">
      <c r="B279" s="46"/>
      <c r="C279" s="221" t="s">
        <v>757</v>
      </c>
      <c r="D279" s="221" t="s">
        <v>176</v>
      </c>
      <c r="E279" s="222" t="s">
        <v>3042</v>
      </c>
      <c r="F279" s="223" t="s">
        <v>3017</v>
      </c>
      <c r="G279" s="224" t="s">
        <v>2158</v>
      </c>
      <c r="H279" s="225">
        <v>1</v>
      </c>
      <c r="I279" s="226"/>
      <c r="J279" s="227">
        <f>ROUND(I279*H279,2)</f>
        <v>0</v>
      </c>
      <c r="K279" s="223" t="s">
        <v>21</v>
      </c>
      <c r="L279" s="72"/>
      <c r="M279" s="228" t="s">
        <v>21</v>
      </c>
      <c r="N279" s="229" t="s">
        <v>40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181</v>
      </c>
      <c r="AT279" s="24" t="s">
        <v>176</v>
      </c>
      <c r="AU279" s="24" t="s">
        <v>188</v>
      </c>
      <c r="AY279" s="24" t="s">
        <v>174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77</v>
      </c>
      <c r="BK279" s="232">
        <f>ROUND(I279*H279,2)</f>
        <v>0</v>
      </c>
      <c r="BL279" s="24" t="s">
        <v>181</v>
      </c>
      <c r="BM279" s="24" t="s">
        <v>760</v>
      </c>
    </row>
    <row r="280" s="1" customFormat="1" ht="16.5" customHeight="1">
      <c r="B280" s="46"/>
      <c r="C280" s="221" t="s">
        <v>436</v>
      </c>
      <c r="D280" s="221" t="s">
        <v>176</v>
      </c>
      <c r="E280" s="222" t="s">
        <v>3043</v>
      </c>
      <c r="F280" s="223" t="s">
        <v>3044</v>
      </c>
      <c r="G280" s="224" t="s">
        <v>2158</v>
      </c>
      <c r="H280" s="225">
        <v>1</v>
      </c>
      <c r="I280" s="226"/>
      <c r="J280" s="227">
        <f>ROUND(I280*H280,2)</f>
        <v>0</v>
      </c>
      <c r="K280" s="223" t="s">
        <v>21</v>
      </c>
      <c r="L280" s="72"/>
      <c r="M280" s="228" t="s">
        <v>21</v>
      </c>
      <c r="N280" s="229" t="s">
        <v>40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181</v>
      </c>
      <c r="AT280" s="24" t="s">
        <v>176</v>
      </c>
      <c r="AU280" s="24" t="s">
        <v>188</v>
      </c>
      <c r="AY280" s="24" t="s">
        <v>174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77</v>
      </c>
      <c r="BK280" s="232">
        <f>ROUND(I280*H280,2)</f>
        <v>0</v>
      </c>
      <c r="BL280" s="24" t="s">
        <v>181</v>
      </c>
      <c r="BM280" s="24" t="s">
        <v>764</v>
      </c>
    </row>
    <row r="281" s="1" customFormat="1" ht="16.5" customHeight="1">
      <c r="B281" s="46"/>
      <c r="C281" s="221" t="s">
        <v>766</v>
      </c>
      <c r="D281" s="221" t="s">
        <v>176</v>
      </c>
      <c r="E281" s="222" t="s">
        <v>3045</v>
      </c>
      <c r="F281" s="223" t="s">
        <v>3046</v>
      </c>
      <c r="G281" s="224" t="s">
        <v>2158</v>
      </c>
      <c r="H281" s="225">
        <v>1</v>
      </c>
      <c r="I281" s="226"/>
      <c r="J281" s="227">
        <f>ROUND(I281*H281,2)</f>
        <v>0</v>
      </c>
      <c r="K281" s="223" t="s">
        <v>21</v>
      </c>
      <c r="L281" s="72"/>
      <c r="M281" s="228" t="s">
        <v>21</v>
      </c>
      <c r="N281" s="229" t="s">
        <v>40</v>
      </c>
      <c r="O281" s="4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4" t="s">
        <v>181</v>
      </c>
      <c r="AT281" s="24" t="s">
        <v>176</v>
      </c>
      <c r="AU281" s="24" t="s">
        <v>188</v>
      </c>
      <c r="AY281" s="24" t="s">
        <v>174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77</v>
      </c>
      <c r="BK281" s="232">
        <f>ROUND(I281*H281,2)</f>
        <v>0</v>
      </c>
      <c r="BL281" s="24" t="s">
        <v>181</v>
      </c>
      <c r="BM281" s="24" t="s">
        <v>769</v>
      </c>
    </row>
    <row r="282" s="1" customFormat="1" ht="16.5" customHeight="1">
      <c r="B282" s="46"/>
      <c r="C282" s="221" t="s">
        <v>442</v>
      </c>
      <c r="D282" s="221" t="s">
        <v>176</v>
      </c>
      <c r="E282" s="222" t="s">
        <v>2734</v>
      </c>
      <c r="F282" s="223" t="s">
        <v>3047</v>
      </c>
      <c r="G282" s="224" t="s">
        <v>2158</v>
      </c>
      <c r="H282" s="225">
        <v>1</v>
      </c>
      <c r="I282" s="226"/>
      <c r="J282" s="227">
        <f>ROUND(I282*H282,2)</f>
        <v>0</v>
      </c>
      <c r="K282" s="223" t="s">
        <v>21</v>
      </c>
      <c r="L282" s="72"/>
      <c r="M282" s="228" t="s">
        <v>21</v>
      </c>
      <c r="N282" s="229" t="s">
        <v>40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181</v>
      </c>
      <c r="AT282" s="24" t="s">
        <v>176</v>
      </c>
      <c r="AU282" s="24" t="s">
        <v>188</v>
      </c>
      <c r="AY282" s="24" t="s">
        <v>174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77</v>
      </c>
      <c r="BK282" s="232">
        <f>ROUND(I282*H282,2)</f>
        <v>0</v>
      </c>
      <c r="BL282" s="24" t="s">
        <v>181</v>
      </c>
      <c r="BM282" s="24" t="s">
        <v>776</v>
      </c>
    </row>
    <row r="283" s="1" customFormat="1" ht="16.5" customHeight="1">
      <c r="B283" s="46"/>
      <c r="C283" s="221" t="s">
        <v>779</v>
      </c>
      <c r="D283" s="221" t="s">
        <v>176</v>
      </c>
      <c r="E283" s="222" t="s">
        <v>2738</v>
      </c>
      <c r="F283" s="223" t="s">
        <v>3023</v>
      </c>
      <c r="G283" s="224" t="s">
        <v>2158</v>
      </c>
      <c r="H283" s="225">
        <v>1</v>
      </c>
      <c r="I283" s="226"/>
      <c r="J283" s="227">
        <f>ROUND(I283*H283,2)</f>
        <v>0</v>
      </c>
      <c r="K283" s="223" t="s">
        <v>21</v>
      </c>
      <c r="L283" s="72"/>
      <c r="M283" s="228" t="s">
        <v>21</v>
      </c>
      <c r="N283" s="229" t="s">
        <v>40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181</v>
      </c>
      <c r="AT283" s="24" t="s">
        <v>176</v>
      </c>
      <c r="AU283" s="24" t="s">
        <v>188</v>
      </c>
      <c r="AY283" s="24" t="s">
        <v>174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77</v>
      </c>
      <c r="BK283" s="232">
        <f>ROUND(I283*H283,2)</f>
        <v>0</v>
      </c>
      <c r="BL283" s="24" t="s">
        <v>181</v>
      </c>
      <c r="BM283" s="24" t="s">
        <v>782</v>
      </c>
    </row>
    <row r="284" s="1" customFormat="1" ht="16.5" customHeight="1">
      <c r="B284" s="46"/>
      <c r="C284" s="221" t="s">
        <v>447</v>
      </c>
      <c r="D284" s="221" t="s">
        <v>176</v>
      </c>
      <c r="E284" s="222" t="s">
        <v>3048</v>
      </c>
      <c r="F284" s="223" t="s">
        <v>2972</v>
      </c>
      <c r="G284" s="224" t="s">
        <v>2155</v>
      </c>
      <c r="H284" s="225">
        <v>1</v>
      </c>
      <c r="I284" s="226"/>
      <c r="J284" s="227">
        <f>ROUND(I284*H284,2)</f>
        <v>0</v>
      </c>
      <c r="K284" s="223" t="s">
        <v>21</v>
      </c>
      <c r="L284" s="72"/>
      <c r="M284" s="228" t="s">
        <v>21</v>
      </c>
      <c r="N284" s="229" t="s">
        <v>40</v>
      </c>
      <c r="O284" s="4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4" t="s">
        <v>181</v>
      </c>
      <c r="AT284" s="24" t="s">
        <v>176</v>
      </c>
      <c r="AU284" s="24" t="s">
        <v>188</v>
      </c>
      <c r="AY284" s="24" t="s">
        <v>174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77</v>
      </c>
      <c r="BK284" s="232">
        <f>ROUND(I284*H284,2)</f>
        <v>0</v>
      </c>
      <c r="BL284" s="24" t="s">
        <v>181</v>
      </c>
      <c r="BM284" s="24" t="s">
        <v>792</v>
      </c>
    </row>
    <row r="285" s="1" customFormat="1" ht="16.5" customHeight="1">
      <c r="B285" s="46"/>
      <c r="C285" s="221" t="s">
        <v>797</v>
      </c>
      <c r="D285" s="221" t="s">
        <v>176</v>
      </c>
      <c r="E285" s="222" t="s">
        <v>3049</v>
      </c>
      <c r="F285" s="223" t="s">
        <v>3050</v>
      </c>
      <c r="G285" s="224" t="s">
        <v>2155</v>
      </c>
      <c r="H285" s="225">
        <v>1</v>
      </c>
      <c r="I285" s="226"/>
      <c r="J285" s="227">
        <f>ROUND(I285*H285,2)</f>
        <v>0</v>
      </c>
      <c r="K285" s="223" t="s">
        <v>21</v>
      </c>
      <c r="L285" s="72"/>
      <c r="M285" s="228" t="s">
        <v>21</v>
      </c>
      <c r="N285" s="229" t="s">
        <v>40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181</v>
      </c>
      <c r="AT285" s="24" t="s">
        <v>176</v>
      </c>
      <c r="AU285" s="24" t="s">
        <v>188</v>
      </c>
      <c r="AY285" s="24" t="s">
        <v>174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77</v>
      </c>
      <c r="BK285" s="232">
        <f>ROUND(I285*H285,2)</f>
        <v>0</v>
      </c>
      <c r="BL285" s="24" t="s">
        <v>181</v>
      </c>
      <c r="BM285" s="24" t="s">
        <v>800</v>
      </c>
    </row>
    <row r="286" s="1" customFormat="1" ht="25.5" customHeight="1">
      <c r="B286" s="46"/>
      <c r="C286" s="221" t="s">
        <v>450</v>
      </c>
      <c r="D286" s="221" t="s">
        <v>176</v>
      </c>
      <c r="E286" s="222" t="s">
        <v>2750</v>
      </c>
      <c r="F286" s="223" t="s">
        <v>2976</v>
      </c>
      <c r="G286" s="224" t="s">
        <v>2155</v>
      </c>
      <c r="H286" s="225">
        <v>28</v>
      </c>
      <c r="I286" s="226"/>
      <c r="J286" s="227">
        <f>ROUND(I286*H286,2)</f>
        <v>0</v>
      </c>
      <c r="K286" s="223" t="s">
        <v>21</v>
      </c>
      <c r="L286" s="72"/>
      <c r="M286" s="228" t="s">
        <v>21</v>
      </c>
      <c r="N286" s="229" t="s">
        <v>40</v>
      </c>
      <c r="O286" s="47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AR286" s="24" t="s">
        <v>181</v>
      </c>
      <c r="AT286" s="24" t="s">
        <v>176</v>
      </c>
      <c r="AU286" s="24" t="s">
        <v>188</v>
      </c>
      <c r="AY286" s="24" t="s">
        <v>174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77</v>
      </c>
      <c r="BK286" s="232">
        <f>ROUND(I286*H286,2)</f>
        <v>0</v>
      </c>
      <c r="BL286" s="24" t="s">
        <v>181</v>
      </c>
      <c r="BM286" s="24" t="s">
        <v>805</v>
      </c>
    </row>
    <row r="287" s="10" customFormat="1" ht="22.32" customHeight="1">
      <c r="B287" s="205"/>
      <c r="C287" s="206"/>
      <c r="D287" s="207" t="s">
        <v>68</v>
      </c>
      <c r="E287" s="219" t="s">
        <v>3051</v>
      </c>
      <c r="F287" s="219" t="s">
        <v>3052</v>
      </c>
      <c r="G287" s="206"/>
      <c r="H287" s="206"/>
      <c r="I287" s="209"/>
      <c r="J287" s="220">
        <f>BK287</f>
        <v>0</v>
      </c>
      <c r="K287" s="206"/>
      <c r="L287" s="211"/>
      <c r="M287" s="212"/>
      <c r="N287" s="213"/>
      <c r="O287" s="213"/>
      <c r="P287" s="214">
        <f>SUM(P288:P304)</f>
        <v>0</v>
      </c>
      <c r="Q287" s="213"/>
      <c r="R287" s="214">
        <f>SUM(R288:R304)</f>
        <v>0</v>
      </c>
      <c r="S287" s="213"/>
      <c r="T287" s="215">
        <f>SUM(T288:T304)</f>
        <v>0</v>
      </c>
      <c r="AR287" s="216" t="s">
        <v>77</v>
      </c>
      <c r="AT287" s="217" t="s">
        <v>68</v>
      </c>
      <c r="AU287" s="217" t="s">
        <v>79</v>
      </c>
      <c r="AY287" s="216" t="s">
        <v>174</v>
      </c>
      <c r="BK287" s="218">
        <f>SUM(BK288:BK304)</f>
        <v>0</v>
      </c>
    </row>
    <row r="288" s="1" customFormat="1" ht="16.5" customHeight="1">
      <c r="B288" s="46"/>
      <c r="C288" s="221" t="s">
        <v>807</v>
      </c>
      <c r="D288" s="221" t="s">
        <v>176</v>
      </c>
      <c r="E288" s="222" t="s">
        <v>2755</v>
      </c>
      <c r="F288" s="223" t="s">
        <v>3053</v>
      </c>
      <c r="G288" s="224" t="s">
        <v>2158</v>
      </c>
      <c r="H288" s="225">
        <v>1</v>
      </c>
      <c r="I288" s="226"/>
      <c r="J288" s="227">
        <f>ROUND(I288*H288,2)</f>
        <v>0</v>
      </c>
      <c r="K288" s="223" t="s">
        <v>21</v>
      </c>
      <c r="L288" s="72"/>
      <c r="M288" s="228" t="s">
        <v>21</v>
      </c>
      <c r="N288" s="229" t="s">
        <v>40</v>
      </c>
      <c r="O288" s="4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AR288" s="24" t="s">
        <v>181</v>
      </c>
      <c r="AT288" s="24" t="s">
        <v>176</v>
      </c>
      <c r="AU288" s="24" t="s">
        <v>188</v>
      </c>
      <c r="AY288" s="24" t="s">
        <v>174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4" t="s">
        <v>77</v>
      </c>
      <c r="BK288" s="232">
        <f>ROUND(I288*H288,2)</f>
        <v>0</v>
      </c>
      <c r="BL288" s="24" t="s">
        <v>181</v>
      </c>
      <c r="BM288" s="24" t="s">
        <v>810</v>
      </c>
    </row>
    <row r="289" s="13" customFormat="1">
      <c r="B289" s="256"/>
      <c r="C289" s="257"/>
      <c r="D289" s="235" t="s">
        <v>182</v>
      </c>
      <c r="E289" s="258" t="s">
        <v>21</v>
      </c>
      <c r="F289" s="259" t="s">
        <v>3054</v>
      </c>
      <c r="G289" s="257"/>
      <c r="H289" s="258" t="s">
        <v>21</v>
      </c>
      <c r="I289" s="260"/>
      <c r="J289" s="257"/>
      <c r="K289" s="257"/>
      <c r="L289" s="261"/>
      <c r="M289" s="262"/>
      <c r="N289" s="263"/>
      <c r="O289" s="263"/>
      <c r="P289" s="263"/>
      <c r="Q289" s="263"/>
      <c r="R289" s="263"/>
      <c r="S289" s="263"/>
      <c r="T289" s="264"/>
      <c r="AT289" s="265" t="s">
        <v>182</v>
      </c>
      <c r="AU289" s="265" t="s">
        <v>188</v>
      </c>
      <c r="AV289" s="13" t="s">
        <v>77</v>
      </c>
      <c r="AW289" s="13" t="s">
        <v>33</v>
      </c>
      <c r="AX289" s="13" t="s">
        <v>69</v>
      </c>
      <c r="AY289" s="265" t="s">
        <v>174</v>
      </c>
    </row>
    <row r="290" s="11" customFormat="1">
      <c r="B290" s="233"/>
      <c r="C290" s="234"/>
      <c r="D290" s="235" t="s">
        <v>182</v>
      </c>
      <c r="E290" s="236" t="s">
        <v>21</v>
      </c>
      <c r="F290" s="237" t="s">
        <v>2686</v>
      </c>
      <c r="G290" s="234"/>
      <c r="H290" s="238">
        <v>1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182</v>
      </c>
      <c r="AU290" s="244" t="s">
        <v>188</v>
      </c>
      <c r="AV290" s="11" t="s">
        <v>79</v>
      </c>
      <c r="AW290" s="11" t="s">
        <v>33</v>
      </c>
      <c r="AX290" s="11" t="s">
        <v>69</v>
      </c>
      <c r="AY290" s="244" t="s">
        <v>174</v>
      </c>
    </row>
    <row r="291" s="12" customFormat="1">
      <c r="B291" s="245"/>
      <c r="C291" s="246"/>
      <c r="D291" s="235" t="s">
        <v>182</v>
      </c>
      <c r="E291" s="247" t="s">
        <v>21</v>
      </c>
      <c r="F291" s="248" t="s">
        <v>184</v>
      </c>
      <c r="G291" s="246"/>
      <c r="H291" s="249">
        <v>1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182</v>
      </c>
      <c r="AU291" s="255" t="s">
        <v>188</v>
      </c>
      <c r="AV291" s="12" t="s">
        <v>181</v>
      </c>
      <c r="AW291" s="12" t="s">
        <v>33</v>
      </c>
      <c r="AX291" s="12" t="s">
        <v>77</v>
      </c>
      <c r="AY291" s="255" t="s">
        <v>174</v>
      </c>
    </row>
    <row r="292" s="1" customFormat="1" ht="16.5" customHeight="1">
      <c r="B292" s="46"/>
      <c r="C292" s="221" t="s">
        <v>456</v>
      </c>
      <c r="D292" s="221" t="s">
        <v>176</v>
      </c>
      <c r="E292" s="222" t="s">
        <v>3055</v>
      </c>
      <c r="F292" s="223" t="s">
        <v>3056</v>
      </c>
      <c r="G292" s="224" t="s">
        <v>2158</v>
      </c>
      <c r="H292" s="225">
        <v>2</v>
      </c>
      <c r="I292" s="226"/>
      <c r="J292" s="227">
        <f>ROUND(I292*H292,2)</f>
        <v>0</v>
      </c>
      <c r="K292" s="223" t="s">
        <v>21</v>
      </c>
      <c r="L292" s="72"/>
      <c r="M292" s="228" t="s">
        <v>21</v>
      </c>
      <c r="N292" s="229" t="s">
        <v>40</v>
      </c>
      <c r="O292" s="4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AR292" s="24" t="s">
        <v>181</v>
      </c>
      <c r="AT292" s="24" t="s">
        <v>176</v>
      </c>
      <c r="AU292" s="24" t="s">
        <v>188</v>
      </c>
      <c r="AY292" s="24" t="s">
        <v>174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77</v>
      </c>
      <c r="BK292" s="232">
        <f>ROUND(I292*H292,2)</f>
        <v>0</v>
      </c>
      <c r="BL292" s="24" t="s">
        <v>181</v>
      </c>
      <c r="BM292" s="24" t="s">
        <v>814</v>
      </c>
    </row>
    <row r="293" s="1" customFormat="1" ht="16.5" customHeight="1">
      <c r="B293" s="46"/>
      <c r="C293" s="221" t="s">
        <v>817</v>
      </c>
      <c r="D293" s="221" t="s">
        <v>176</v>
      </c>
      <c r="E293" s="222" t="s">
        <v>3057</v>
      </c>
      <c r="F293" s="223" t="s">
        <v>2962</v>
      </c>
      <c r="G293" s="224" t="s">
        <v>2158</v>
      </c>
      <c r="H293" s="225">
        <v>1</v>
      </c>
      <c r="I293" s="226"/>
      <c r="J293" s="227">
        <f>ROUND(I293*H293,2)</f>
        <v>0</v>
      </c>
      <c r="K293" s="223" t="s">
        <v>21</v>
      </c>
      <c r="L293" s="72"/>
      <c r="M293" s="228" t="s">
        <v>21</v>
      </c>
      <c r="N293" s="229" t="s">
        <v>40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181</v>
      </c>
      <c r="AT293" s="24" t="s">
        <v>176</v>
      </c>
      <c r="AU293" s="24" t="s">
        <v>188</v>
      </c>
      <c r="AY293" s="24" t="s">
        <v>174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77</v>
      </c>
      <c r="BK293" s="232">
        <f>ROUND(I293*H293,2)</f>
        <v>0</v>
      </c>
      <c r="BL293" s="24" t="s">
        <v>181</v>
      </c>
      <c r="BM293" s="24" t="s">
        <v>820</v>
      </c>
    </row>
    <row r="294" s="1" customFormat="1" ht="16.5" customHeight="1">
      <c r="B294" s="46"/>
      <c r="C294" s="221" t="s">
        <v>460</v>
      </c>
      <c r="D294" s="221" t="s">
        <v>176</v>
      </c>
      <c r="E294" s="222" t="s">
        <v>2769</v>
      </c>
      <c r="F294" s="223" t="s">
        <v>3058</v>
      </c>
      <c r="G294" s="224" t="s">
        <v>2158</v>
      </c>
      <c r="H294" s="225">
        <v>1</v>
      </c>
      <c r="I294" s="226"/>
      <c r="J294" s="227">
        <f>ROUND(I294*H294,2)</f>
        <v>0</v>
      </c>
      <c r="K294" s="223" t="s">
        <v>21</v>
      </c>
      <c r="L294" s="72"/>
      <c r="M294" s="228" t="s">
        <v>21</v>
      </c>
      <c r="N294" s="229" t="s">
        <v>40</v>
      </c>
      <c r="O294" s="47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4" t="s">
        <v>181</v>
      </c>
      <c r="AT294" s="24" t="s">
        <v>176</v>
      </c>
      <c r="AU294" s="24" t="s">
        <v>188</v>
      </c>
      <c r="AY294" s="24" t="s">
        <v>174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77</v>
      </c>
      <c r="BK294" s="232">
        <f>ROUND(I294*H294,2)</f>
        <v>0</v>
      </c>
      <c r="BL294" s="24" t="s">
        <v>181</v>
      </c>
      <c r="BM294" s="24" t="s">
        <v>826</v>
      </c>
    </row>
    <row r="295" s="13" customFormat="1">
      <c r="B295" s="256"/>
      <c r="C295" s="257"/>
      <c r="D295" s="235" t="s">
        <v>182</v>
      </c>
      <c r="E295" s="258" t="s">
        <v>21</v>
      </c>
      <c r="F295" s="259" t="s">
        <v>2964</v>
      </c>
      <c r="G295" s="257"/>
      <c r="H295" s="258" t="s">
        <v>21</v>
      </c>
      <c r="I295" s="260"/>
      <c r="J295" s="257"/>
      <c r="K295" s="257"/>
      <c r="L295" s="261"/>
      <c r="M295" s="262"/>
      <c r="N295" s="263"/>
      <c r="O295" s="263"/>
      <c r="P295" s="263"/>
      <c r="Q295" s="263"/>
      <c r="R295" s="263"/>
      <c r="S295" s="263"/>
      <c r="T295" s="264"/>
      <c r="AT295" s="265" t="s">
        <v>182</v>
      </c>
      <c r="AU295" s="265" t="s">
        <v>188</v>
      </c>
      <c r="AV295" s="13" t="s">
        <v>77</v>
      </c>
      <c r="AW295" s="13" t="s">
        <v>33</v>
      </c>
      <c r="AX295" s="13" t="s">
        <v>69</v>
      </c>
      <c r="AY295" s="265" t="s">
        <v>174</v>
      </c>
    </row>
    <row r="296" s="11" customFormat="1">
      <c r="B296" s="233"/>
      <c r="C296" s="234"/>
      <c r="D296" s="235" t="s">
        <v>182</v>
      </c>
      <c r="E296" s="236" t="s">
        <v>21</v>
      </c>
      <c r="F296" s="237" t="s">
        <v>2686</v>
      </c>
      <c r="G296" s="234"/>
      <c r="H296" s="238">
        <v>1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182</v>
      </c>
      <c r="AU296" s="244" t="s">
        <v>188</v>
      </c>
      <c r="AV296" s="11" t="s">
        <v>79</v>
      </c>
      <c r="AW296" s="11" t="s">
        <v>33</v>
      </c>
      <c r="AX296" s="11" t="s">
        <v>69</v>
      </c>
      <c r="AY296" s="244" t="s">
        <v>174</v>
      </c>
    </row>
    <row r="297" s="12" customFormat="1">
      <c r="B297" s="245"/>
      <c r="C297" s="246"/>
      <c r="D297" s="235" t="s">
        <v>182</v>
      </c>
      <c r="E297" s="247" t="s">
        <v>21</v>
      </c>
      <c r="F297" s="248" t="s">
        <v>184</v>
      </c>
      <c r="G297" s="246"/>
      <c r="H297" s="249">
        <v>1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AT297" s="255" t="s">
        <v>182</v>
      </c>
      <c r="AU297" s="255" t="s">
        <v>188</v>
      </c>
      <c r="AV297" s="12" t="s">
        <v>181</v>
      </c>
      <c r="AW297" s="12" t="s">
        <v>33</v>
      </c>
      <c r="AX297" s="12" t="s">
        <v>77</v>
      </c>
      <c r="AY297" s="255" t="s">
        <v>174</v>
      </c>
    </row>
    <row r="298" s="1" customFormat="1" ht="16.5" customHeight="1">
      <c r="B298" s="46"/>
      <c r="C298" s="221" t="s">
        <v>828</v>
      </c>
      <c r="D298" s="221" t="s">
        <v>176</v>
      </c>
      <c r="E298" s="222" t="s">
        <v>3059</v>
      </c>
      <c r="F298" s="223" t="s">
        <v>2966</v>
      </c>
      <c r="G298" s="224" t="s">
        <v>2158</v>
      </c>
      <c r="H298" s="225">
        <v>2</v>
      </c>
      <c r="I298" s="226"/>
      <c r="J298" s="227">
        <f>ROUND(I298*H298,2)</f>
        <v>0</v>
      </c>
      <c r="K298" s="223" t="s">
        <v>21</v>
      </c>
      <c r="L298" s="72"/>
      <c r="M298" s="228" t="s">
        <v>21</v>
      </c>
      <c r="N298" s="229" t="s">
        <v>40</v>
      </c>
      <c r="O298" s="47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4" t="s">
        <v>181</v>
      </c>
      <c r="AT298" s="24" t="s">
        <v>176</v>
      </c>
      <c r="AU298" s="24" t="s">
        <v>188</v>
      </c>
      <c r="AY298" s="24" t="s">
        <v>174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77</v>
      </c>
      <c r="BK298" s="232">
        <f>ROUND(I298*H298,2)</f>
        <v>0</v>
      </c>
      <c r="BL298" s="24" t="s">
        <v>181</v>
      </c>
      <c r="BM298" s="24" t="s">
        <v>831</v>
      </c>
    </row>
    <row r="299" s="1" customFormat="1" ht="16.5" customHeight="1">
      <c r="B299" s="46"/>
      <c r="C299" s="221" t="s">
        <v>468</v>
      </c>
      <c r="D299" s="221" t="s">
        <v>176</v>
      </c>
      <c r="E299" s="222" t="s">
        <v>3060</v>
      </c>
      <c r="F299" s="223" t="s">
        <v>3061</v>
      </c>
      <c r="G299" s="224" t="s">
        <v>2158</v>
      </c>
      <c r="H299" s="225">
        <v>1</v>
      </c>
      <c r="I299" s="226"/>
      <c r="J299" s="227">
        <f>ROUND(I299*H299,2)</f>
        <v>0</v>
      </c>
      <c r="K299" s="223" t="s">
        <v>21</v>
      </c>
      <c r="L299" s="72"/>
      <c r="M299" s="228" t="s">
        <v>21</v>
      </c>
      <c r="N299" s="229" t="s">
        <v>40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181</v>
      </c>
      <c r="AT299" s="24" t="s">
        <v>176</v>
      </c>
      <c r="AU299" s="24" t="s">
        <v>188</v>
      </c>
      <c r="AY299" s="24" t="s">
        <v>174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77</v>
      </c>
      <c r="BK299" s="232">
        <f>ROUND(I299*H299,2)</f>
        <v>0</v>
      </c>
      <c r="BL299" s="24" t="s">
        <v>181</v>
      </c>
      <c r="BM299" s="24" t="s">
        <v>835</v>
      </c>
    </row>
    <row r="300" s="1" customFormat="1" ht="16.5" customHeight="1">
      <c r="B300" s="46"/>
      <c r="C300" s="221" t="s">
        <v>837</v>
      </c>
      <c r="D300" s="221" t="s">
        <v>176</v>
      </c>
      <c r="E300" s="222" t="s">
        <v>2778</v>
      </c>
      <c r="F300" s="223" t="s">
        <v>3062</v>
      </c>
      <c r="G300" s="224" t="s">
        <v>2158</v>
      </c>
      <c r="H300" s="225">
        <v>1</v>
      </c>
      <c r="I300" s="226"/>
      <c r="J300" s="227">
        <f>ROUND(I300*H300,2)</f>
        <v>0</v>
      </c>
      <c r="K300" s="223" t="s">
        <v>21</v>
      </c>
      <c r="L300" s="72"/>
      <c r="M300" s="228" t="s">
        <v>21</v>
      </c>
      <c r="N300" s="229" t="s">
        <v>40</v>
      </c>
      <c r="O300" s="47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4" t="s">
        <v>181</v>
      </c>
      <c r="AT300" s="24" t="s">
        <v>176</v>
      </c>
      <c r="AU300" s="24" t="s">
        <v>188</v>
      </c>
      <c r="AY300" s="24" t="s">
        <v>174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4" t="s">
        <v>77</v>
      </c>
      <c r="BK300" s="232">
        <f>ROUND(I300*H300,2)</f>
        <v>0</v>
      </c>
      <c r="BL300" s="24" t="s">
        <v>181</v>
      </c>
      <c r="BM300" s="24" t="s">
        <v>840</v>
      </c>
    </row>
    <row r="301" s="1" customFormat="1" ht="16.5" customHeight="1">
      <c r="B301" s="46"/>
      <c r="C301" s="221" t="s">
        <v>472</v>
      </c>
      <c r="D301" s="221" t="s">
        <v>176</v>
      </c>
      <c r="E301" s="222" t="s">
        <v>3063</v>
      </c>
      <c r="F301" s="223" t="s">
        <v>3064</v>
      </c>
      <c r="G301" s="224" t="s">
        <v>2158</v>
      </c>
      <c r="H301" s="225">
        <v>1</v>
      </c>
      <c r="I301" s="226"/>
      <c r="J301" s="227">
        <f>ROUND(I301*H301,2)</f>
        <v>0</v>
      </c>
      <c r="K301" s="223" t="s">
        <v>21</v>
      </c>
      <c r="L301" s="72"/>
      <c r="M301" s="228" t="s">
        <v>21</v>
      </c>
      <c r="N301" s="229" t="s">
        <v>40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4" t="s">
        <v>181</v>
      </c>
      <c r="AT301" s="24" t="s">
        <v>176</v>
      </c>
      <c r="AU301" s="24" t="s">
        <v>188</v>
      </c>
      <c r="AY301" s="24" t="s">
        <v>174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77</v>
      </c>
      <c r="BK301" s="232">
        <f>ROUND(I301*H301,2)</f>
        <v>0</v>
      </c>
      <c r="BL301" s="24" t="s">
        <v>181</v>
      </c>
      <c r="BM301" s="24" t="s">
        <v>844</v>
      </c>
    </row>
    <row r="302" s="1" customFormat="1" ht="16.5" customHeight="1">
      <c r="B302" s="46"/>
      <c r="C302" s="221" t="s">
        <v>847</v>
      </c>
      <c r="D302" s="221" t="s">
        <v>176</v>
      </c>
      <c r="E302" s="222" t="s">
        <v>3065</v>
      </c>
      <c r="F302" s="223" t="s">
        <v>2972</v>
      </c>
      <c r="G302" s="224" t="s">
        <v>276</v>
      </c>
      <c r="H302" s="225">
        <v>2</v>
      </c>
      <c r="I302" s="226"/>
      <c r="J302" s="227">
        <f>ROUND(I302*H302,2)</f>
        <v>0</v>
      </c>
      <c r="K302" s="223" t="s">
        <v>21</v>
      </c>
      <c r="L302" s="72"/>
      <c r="M302" s="228" t="s">
        <v>21</v>
      </c>
      <c r="N302" s="229" t="s">
        <v>40</v>
      </c>
      <c r="O302" s="4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4" t="s">
        <v>181</v>
      </c>
      <c r="AT302" s="24" t="s">
        <v>176</v>
      </c>
      <c r="AU302" s="24" t="s">
        <v>188</v>
      </c>
      <c r="AY302" s="24" t="s">
        <v>174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77</v>
      </c>
      <c r="BK302" s="232">
        <f>ROUND(I302*H302,2)</f>
        <v>0</v>
      </c>
      <c r="BL302" s="24" t="s">
        <v>181</v>
      </c>
      <c r="BM302" s="24" t="s">
        <v>850</v>
      </c>
    </row>
    <row r="303" s="1" customFormat="1" ht="25.5" customHeight="1">
      <c r="B303" s="46"/>
      <c r="C303" s="221" t="s">
        <v>477</v>
      </c>
      <c r="D303" s="221" t="s">
        <v>176</v>
      </c>
      <c r="E303" s="222" t="s">
        <v>3066</v>
      </c>
      <c r="F303" s="223" t="s">
        <v>2974</v>
      </c>
      <c r="G303" s="224" t="s">
        <v>2155</v>
      </c>
      <c r="H303" s="225">
        <v>7</v>
      </c>
      <c r="I303" s="226"/>
      <c r="J303" s="227">
        <f>ROUND(I303*H303,2)</f>
        <v>0</v>
      </c>
      <c r="K303" s="223" t="s">
        <v>21</v>
      </c>
      <c r="L303" s="72"/>
      <c r="M303" s="228" t="s">
        <v>21</v>
      </c>
      <c r="N303" s="229" t="s">
        <v>40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181</v>
      </c>
      <c r="AT303" s="24" t="s">
        <v>176</v>
      </c>
      <c r="AU303" s="24" t="s">
        <v>188</v>
      </c>
      <c r="AY303" s="24" t="s">
        <v>174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77</v>
      </c>
      <c r="BK303" s="232">
        <f>ROUND(I303*H303,2)</f>
        <v>0</v>
      </c>
      <c r="BL303" s="24" t="s">
        <v>181</v>
      </c>
      <c r="BM303" s="24" t="s">
        <v>854</v>
      </c>
    </row>
    <row r="304" s="1" customFormat="1" ht="25.5" customHeight="1">
      <c r="B304" s="46"/>
      <c r="C304" s="221" t="s">
        <v>856</v>
      </c>
      <c r="D304" s="221" t="s">
        <v>176</v>
      </c>
      <c r="E304" s="222" t="s">
        <v>3067</v>
      </c>
      <c r="F304" s="223" t="s">
        <v>2942</v>
      </c>
      <c r="G304" s="224" t="s">
        <v>2155</v>
      </c>
      <c r="H304" s="225">
        <v>35</v>
      </c>
      <c r="I304" s="226"/>
      <c r="J304" s="227">
        <f>ROUND(I304*H304,2)</f>
        <v>0</v>
      </c>
      <c r="K304" s="223" t="s">
        <v>21</v>
      </c>
      <c r="L304" s="72"/>
      <c r="M304" s="228" t="s">
        <v>21</v>
      </c>
      <c r="N304" s="229" t="s">
        <v>40</v>
      </c>
      <c r="O304" s="4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4" t="s">
        <v>181</v>
      </c>
      <c r="AT304" s="24" t="s">
        <v>176</v>
      </c>
      <c r="AU304" s="24" t="s">
        <v>188</v>
      </c>
      <c r="AY304" s="24" t="s">
        <v>174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77</v>
      </c>
      <c r="BK304" s="232">
        <f>ROUND(I304*H304,2)</f>
        <v>0</v>
      </c>
      <c r="BL304" s="24" t="s">
        <v>181</v>
      </c>
      <c r="BM304" s="24" t="s">
        <v>859</v>
      </c>
    </row>
    <row r="305" s="10" customFormat="1" ht="22.32" customHeight="1">
      <c r="B305" s="205"/>
      <c r="C305" s="206"/>
      <c r="D305" s="207" t="s">
        <v>68</v>
      </c>
      <c r="E305" s="219" t="s">
        <v>3068</v>
      </c>
      <c r="F305" s="219" t="s">
        <v>3069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SUM(P306:P321)</f>
        <v>0</v>
      </c>
      <c r="Q305" s="213"/>
      <c r="R305" s="214">
        <f>SUM(R306:R321)</f>
        <v>0</v>
      </c>
      <c r="S305" s="213"/>
      <c r="T305" s="215">
        <f>SUM(T306:T321)</f>
        <v>0</v>
      </c>
      <c r="AR305" s="216" t="s">
        <v>77</v>
      </c>
      <c r="AT305" s="217" t="s">
        <v>68</v>
      </c>
      <c r="AU305" s="217" t="s">
        <v>79</v>
      </c>
      <c r="AY305" s="216" t="s">
        <v>174</v>
      </c>
      <c r="BK305" s="218">
        <f>SUM(BK306:BK321)</f>
        <v>0</v>
      </c>
    </row>
    <row r="306" s="1" customFormat="1" ht="16.5" customHeight="1">
      <c r="B306" s="46"/>
      <c r="C306" s="221" t="s">
        <v>481</v>
      </c>
      <c r="D306" s="221" t="s">
        <v>176</v>
      </c>
      <c r="E306" s="222" t="s">
        <v>2784</v>
      </c>
      <c r="F306" s="223" t="s">
        <v>3053</v>
      </c>
      <c r="G306" s="224" t="s">
        <v>2158</v>
      </c>
      <c r="H306" s="225">
        <v>1</v>
      </c>
      <c r="I306" s="226"/>
      <c r="J306" s="227">
        <f>ROUND(I306*H306,2)</f>
        <v>0</v>
      </c>
      <c r="K306" s="223" t="s">
        <v>21</v>
      </c>
      <c r="L306" s="72"/>
      <c r="M306" s="228" t="s">
        <v>21</v>
      </c>
      <c r="N306" s="229" t="s">
        <v>40</v>
      </c>
      <c r="O306" s="47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4" t="s">
        <v>181</v>
      </c>
      <c r="AT306" s="24" t="s">
        <v>176</v>
      </c>
      <c r="AU306" s="24" t="s">
        <v>188</v>
      </c>
      <c r="AY306" s="24" t="s">
        <v>174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77</v>
      </c>
      <c r="BK306" s="232">
        <f>ROUND(I306*H306,2)</f>
        <v>0</v>
      </c>
      <c r="BL306" s="24" t="s">
        <v>181</v>
      </c>
      <c r="BM306" s="24" t="s">
        <v>862</v>
      </c>
    </row>
    <row r="307" s="13" customFormat="1">
      <c r="B307" s="256"/>
      <c r="C307" s="257"/>
      <c r="D307" s="235" t="s">
        <v>182</v>
      </c>
      <c r="E307" s="258" t="s">
        <v>21</v>
      </c>
      <c r="F307" s="259" t="s">
        <v>3070</v>
      </c>
      <c r="G307" s="257"/>
      <c r="H307" s="258" t="s">
        <v>21</v>
      </c>
      <c r="I307" s="260"/>
      <c r="J307" s="257"/>
      <c r="K307" s="257"/>
      <c r="L307" s="261"/>
      <c r="M307" s="262"/>
      <c r="N307" s="263"/>
      <c r="O307" s="263"/>
      <c r="P307" s="263"/>
      <c r="Q307" s="263"/>
      <c r="R307" s="263"/>
      <c r="S307" s="263"/>
      <c r="T307" s="264"/>
      <c r="AT307" s="265" t="s">
        <v>182</v>
      </c>
      <c r="AU307" s="265" t="s">
        <v>188</v>
      </c>
      <c r="AV307" s="13" t="s">
        <v>77</v>
      </c>
      <c r="AW307" s="13" t="s">
        <v>33</v>
      </c>
      <c r="AX307" s="13" t="s">
        <v>69</v>
      </c>
      <c r="AY307" s="265" t="s">
        <v>174</v>
      </c>
    </row>
    <row r="308" s="11" customFormat="1">
      <c r="B308" s="233"/>
      <c r="C308" s="234"/>
      <c r="D308" s="235" t="s">
        <v>182</v>
      </c>
      <c r="E308" s="236" t="s">
        <v>21</v>
      </c>
      <c r="F308" s="237" t="s">
        <v>2686</v>
      </c>
      <c r="G308" s="234"/>
      <c r="H308" s="238">
        <v>1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182</v>
      </c>
      <c r="AU308" s="244" t="s">
        <v>188</v>
      </c>
      <c r="AV308" s="11" t="s">
        <v>79</v>
      </c>
      <c r="AW308" s="11" t="s">
        <v>33</v>
      </c>
      <c r="AX308" s="11" t="s">
        <v>69</v>
      </c>
      <c r="AY308" s="244" t="s">
        <v>174</v>
      </c>
    </row>
    <row r="309" s="12" customFormat="1">
      <c r="B309" s="245"/>
      <c r="C309" s="246"/>
      <c r="D309" s="235" t="s">
        <v>182</v>
      </c>
      <c r="E309" s="247" t="s">
        <v>21</v>
      </c>
      <c r="F309" s="248" t="s">
        <v>184</v>
      </c>
      <c r="G309" s="246"/>
      <c r="H309" s="249">
        <v>1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182</v>
      </c>
      <c r="AU309" s="255" t="s">
        <v>188</v>
      </c>
      <c r="AV309" s="12" t="s">
        <v>181</v>
      </c>
      <c r="AW309" s="12" t="s">
        <v>33</v>
      </c>
      <c r="AX309" s="12" t="s">
        <v>77</v>
      </c>
      <c r="AY309" s="255" t="s">
        <v>174</v>
      </c>
    </row>
    <row r="310" s="1" customFormat="1" ht="16.5" customHeight="1">
      <c r="B310" s="46"/>
      <c r="C310" s="221" t="s">
        <v>866</v>
      </c>
      <c r="D310" s="221" t="s">
        <v>176</v>
      </c>
      <c r="E310" s="222" t="s">
        <v>3071</v>
      </c>
      <c r="F310" s="223" t="s">
        <v>3056</v>
      </c>
      <c r="G310" s="224" t="s">
        <v>2158</v>
      </c>
      <c r="H310" s="225">
        <v>2</v>
      </c>
      <c r="I310" s="226"/>
      <c r="J310" s="227">
        <f>ROUND(I310*H310,2)</f>
        <v>0</v>
      </c>
      <c r="K310" s="223" t="s">
        <v>21</v>
      </c>
      <c r="L310" s="72"/>
      <c r="M310" s="228" t="s">
        <v>21</v>
      </c>
      <c r="N310" s="229" t="s">
        <v>40</v>
      </c>
      <c r="O310" s="47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4" t="s">
        <v>181</v>
      </c>
      <c r="AT310" s="24" t="s">
        <v>176</v>
      </c>
      <c r="AU310" s="24" t="s">
        <v>188</v>
      </c>
      <c r="AY310" s="24" t="s">
        <v>174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77</v>
      </c>
      <c r="BK310" s="232">
        <f>ROUND(I310*H310,2)</f>
        <v>0</v>
      </c>
      <c r="BL310" s="24" t="s">
        <v>181</v>
      </c>
      <c r="BM310" s="24" t="s">
        <v>869</v>
      </c>
    </row>
    <row r="311" s="1" customFormat="1" ht="16.5" customHeight="1">
      <c r="B311" s="46"/>
      <c r="C311" s="221" t="s">
        <v>486</v>
      </c>
      <c r="D311" s="221" t="s">
        <v>176</v>
      </c>
      <c r="E311" s="222" t="s">
        <v>3072</v>
      </c>
      <c r="F311" s="223" t="s">
        <v>2962</v>
      </c>
      <c r="G311" s="224" t="s">
        <v>2158</v>
      </c>
      <c r="H311" s="225">
        <v>1</v>
      </c>
      <c r="I311" s="226"/>
      <c r="J311" s="227">
        <f>ROUND(I311*H311,2)</f>
        <v>0</v>
      </c>
      <c r="K311" s="223" t="s">
        <v>21</v>
      </c>
      <c r="L311" s="72"/>
      <c r="M311" s="228" t="s">
        <v>21</v>
      </c>
      <c r="N311" s="229" t="s">
        <v>40</v>
      </c>
      <c r="O311" s="47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4" t="s">
        <v>181</v>
      </c>
      <c r="AT311" s="24" t="s">
        <v>176</v>
      </c>
      <c r="AU311" s="24" t="s">
        <v>188</v>
      </c>
      <c r="AY311" s="24" t="s">
        <v>174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77</v>
      </c>
      <c r="BK311" s="232">
        <f>ROUND(I311*H311,2)</f>
        <v>0</v>
      </c>
      <c r="BL311" s="24" t="s">
        <v>181</v>
      </c>
      <c r="BM311" s="24" t="s">
        <v>873</v>
      </c>
    </row>
    <row r="312" s="1" customFormat="1" ht="16.5" customHeight="1">
      <c r="B312" s="46"/>
      <c r="C312" s="221" t="s">
        <v>875</v>
      </c>
      <c r="D312" s="221" t="s">
        <v>176</v>
      </c>
      <c r="E312" s="222" t="s">
        <v>2792</v>
      </c>
      <c r="F312" s="223" t="s">
        <v>3073</v>
      </c>
      <c r="G312" s="224" t="s">
        <v>2158</v>
      </c>
      <c r="H312" s="225">
        <v>1</v>
      </c>
      <c r="I312" s="226"/>
      <c r="J312" s="227">
        <f>ROUND(I312*H312,2)</f>
        <v>0</v>
      </c>
      <c r="K312" s="223" t="s">
        <v>21</v>
      </c>
      <c r="L312" s="72"/>
      <c r="M312" s="228" t="s">
        <v>21</v>
      </c>
      <c r="N312" s="229" t="s">
        <v>40</v>
      </c>
      <c r="O312" s="47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4" t="s">
        <v>181</v>
      </c>
      <c r="AT312" s="24" t="s">
        <v>176</v>
      </c>
      <c r="AU312" s="24" t="s">
        <v>188</v>
      </c>
      <c r="AY312" s="24" t="s">
        <v>174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77</v>
      </c>
      <c r="BK312" s="232">
        <f>ROUND(I312*H312,2)</f>
        <v>0</v>
      </c>
      <c r="BL312" s="24" t="s">
        <v>181</v>
      </c>
      <c r="BM312" s="24" t="s">
        <v>878</v>
      </c>
    </row>
    <row r="313" s="13" customFormat="1">
      <c r="B313" s="256"/>
      <c r="C313" s="257"/>
      <c r="D313" s="235" t="s">
        <v>182</v>
      </c>
      <c r="E313" s="258" t="s">
        <v>21</v>
      </c>
      <c r="F313" s="259" t="s">
        <v>2964</v>
      </c>
      <c r="G313" s="257"/>
      <c r="H313" s="258" t="s">
        <v>21</v>
      </c>
      <c r="I313" s="260"/>
      <c r="J313" s="257"/>
      <c r="K313" s="257"/>
      <c r="L313" s="261"/>
      <c r="M313" s="262"/>
      <c r="N313" s="263"/>
      <c r="O313" s="263"/>
      <c r="P313" s="263"/>
      <c r="Q313" s="263"/>
      <c r="R313" s="263"/>
      <c r="S313" s="263"/>
      <c r="T313" s="264"/>
      <c r="AT313" s="265" t="s">
        <v>182</v>
      </c>
      <c r="AU313" s="265" t="s">
        <v>188</v>
      </c>
      <c r="AV313" s="13" t="s">
        <v>77</v>
      </c>
      <c r="AW313" s="13" t="s">
        <v>33</v>
      </c>
      <c r="AX313" s="13" t="s">
        <v>69</v>
      </c>
      <c r="AY313" s="265" t="s">
        <v>174</v>
      </c>
    </row>
    <row r="314" s="11" customFormat="1">
      <c r="B314" s="233"/>
      <c r="C314" s="234"/>
      <c r="D314" s="235" t="s">
        <v>182</v>
      </c>
      <c r="E314" s="236" t="s">
        <v>21</v>
      </c>
      <c r="F314" s="237" t="s">
        <v>2686</v>
      </c>
      <c r="G314" s="234"/>
      <c r="H314" s="238">
        <v>1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182</v>
      </c>
      <c r="AU314" s="244" t="s">
        <v>188</v>
      </c>
      <c r="AV314" s="11" t="s">
        <v>79</v>
      </c>
      <c r="AW314" s="11" t="s">
        <v>33</v>
      </c>
      <c r="AX314" s="11" t="s">
        <v>69</v>
      </c>
      <c r="AY314" s="244" t="s">
        <v>174</v>
      </c>
    </row>
    <row r="315" s="12" customFormat="1">
      <c r="B315" s="245"/>
      <c r="C315" s="246"/>
      <c r="D315" s="235" t="s">
        <v>182</v>
      </c>
      <c r="E315" s="247" t="s">
        <v>21</v>
      </c>
      <c r="F315" s="248" t="s">
        <v>184</v>
      </c>
      <c r="G315" s="246"/>
      <c r="H315" s="249">
        <v>1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182</v>
      </c>
      <c r="AU315" s="255" t="s">
        <v>188</v>
      </c>
      <c r="AV315" s="12" t="s">
        <v>181</v>
      </c>
      <c r="AW315" s="12" t="s">
        <v>33</v>
      </c>
      <c r="AX315" s="12" t="s">
        <v>77</v>
      </c>
      <c r="AY315" s="255" t="s">
        <v>174</v>
      </c>
    </row>
    <row r="316" s="1" customFormat="1" ht="16.5" customHeight="1">
      <c r="B316" s="46"/>
      <c r="C316" s="221" t="s">
        <v>490</v>
      </c>
      <c r="D316" s="221" t="s">
        <v>176</v>
      </c>
      <c r="E316" s="222" t="s">
        <v>3074</v>
      </c>
      <c r="F316" s="223" t="s">
        <v>2966</v>
      </c>
      <c r="G316" s="224" t="s">
        <v>2158</v>
      </c>
      <c r="H316" s="225">
        <v>1</v>
      </c>
      <c r="I316" s="226"/>
      <c r="J316" s="227">
        <f>ROUND(I316*H316,2)</f>
        <v>0</v>
      </c>
      <c r="K316" s="223" t="s">
        <v>21</v>
      </c>
      <c r="L316" s="72"/>
      <c r="M316" s="228" t="s">
        <v>21</v>
      </c>
      <c r="N316" s="229" t="s">
        <v>40</v>
      </c>
      <c r="O316" s="47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4" t="s">
        <v>181</v>
      </c>
      <c r="AT316" s="24" t="s">
        <v>176</v>
      </c>
      <c r="AU316" s="24" t="s">
        <v>188</v>
      </c>
      <c r="AY316" s="24" t="s">
        <v>174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77</v>
      </c>
      <c r="BK316" s="232">
        <f>ROUND(I316*H316,2)</f>
        <v>0</v>
      </c>
      <c r="BL316" s="24" t="s">
        <v>181</v>
      </c>
      <c r="BM316" s="24" t="s">
        <v>882</v>
      </c>
    </row>
    <row r="317" s="1" customFormat="1" ht="16.5" customHeight="1">
      <c r="B317" s="46"/>
      <c r="C317" s="221" t="s">
        <v>884</v>
      </c>
      <c r="D317" s="221" t="s">
        <v>176</v>
      </c>
      <c r="E317" s="222" t="s">
        <v>3075</v>
      </c>
      <c r="F317" s="223" t="s">
        <v>3061</v>
      </c>
      <c r="G317" s="224" t="s">
        <v>2158</v>
      </c>
      <c r="H317" s="225">
        <v>1</v>
      </c>
      <c r="I317" s="226"/>
      <c r="J317" s="227">
        <f>ROUND(I317*H317,2)</f>
        <v>0</v>
      </c>
      <c r="K317" s="223" t="s">
        <v>21</v>
      </c>
      <c r="L317" s="72"/>
      <c r="M317" s="228" t="s">
        <v>21</v>
      </c>
      <c r="N317" s="229" t="s">
        <v>40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4" t="s">
        <v>181</v>
      </c>
      <c r="AT317" s="24" t="s">
        <v>176</v>
      </c>
      <c r="AU317" s="24" t="s">
        <v>188</v>
      </c>
      <c r="AY317" s="24" t="s">
        <v>174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77</v>
      </c>
      <c r="BK317" s="232">
        <f>ROUND(I317*H317,2)</f>
        <v>0</v>
      </c>
      <c r="BL317" s="24" t="s">
        <v>181</v>
      </c>
      <c r="BM317" s="24" t="s">
        <v>887</v>
      </c>
    </row>
    <row r="318" s="1" customFormat="1" ht="16.5" customHeight="1">
      <c r="B318" s="46"/>
      <c r="C318" s="221" t="s">
        <v>497</v>
      </c>
      <c r="D318" s="221" t="s">
        <v>176</v>
      </c>
      <c r="E318" s="222" t="s">
        <v>3076</v>
      </c>
      <c r="F318" s="223" t="s">
        <v>3077</v>
      </c>
      <c r="G318" s="224" t="s">
        <v>2158</v>
      </c>
      <c r="H318" s="225">
        <v>1</v>
      </c>
      <c r="I318" s="226"/>
      <c r="J318" s="227">
        <f>ROUND(I318*H318,2)</f>
        <v>0</v>
      </c>
      <c r="K318" s="223" t="s">
        <v>21</v>
      </c>
      <c r="L318" s="72"/>
      <c r="M318" s="228" t="s">
        <v>21</v>
      </c>
      <c r="N318" s="229" t="s">
        <v>40</v>
      </c>
      <c r="O318" s="47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4" t="s">
        <v>181</v>
      </c>
      <c r="AT318" s="24" t="s">
        <v>176</v>
      </c>
      <c r="AU318" s="24" t="s">
        <v>188</v>
      </c>
      <c r="AY318" s="24" t="s">
        <v>174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77</v>
      </c>
      <c r="BK318" s="232">
        <f>ROUND(I318*H318,2)</f>
        <v>0</v>
      </c>
      <c r="BL318" s="24" t="s">
        <v>181</v>
      </c>
      <c r="BM318" s="24" t="s">
        <v>892</v>
      </c>
    </row>
    <row r="319" s="1" customFormat="1" ht="16.5" customHeight="1">
      <c r="B319" s="46"/>
      <c r="C319" s="221" t="s">
        <v>893</v>
      </c>
      <c r="D319" s="221" t="s">
        <v>176</v>
      </c>
      <c r="E319" s="222" t="s">
        <v>3078</v>
      </c>
      <c r="F319" s="223" t="s">
        <v>3064</v>
      </c>
      <c r="G319" s="224" t="s">
        <v>2158</v>
      </c>
      <c r="H319" s="225">
        <v>1</v>
      </c>
      <c r="I319" s="226"/>
      <c r="J319" s="227">
        <f>ROUND(I319*H319,2)</f>
        <v>0</v>
      </c>
      <c r="K319" s="223" t="s">
        <v>21</v>
      </c>
      <c r="L319" s="72"/>
      <c r="M319" s="228" t="s">
        <v>21</v>
      </c>
      <c r="N319" s="229" t="s">
        <v>40</v>
      </c>
      <c r="O319" s="47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4" t="s">
        <v>181</v>
      </c>
      <c r="AT319" s="24" t="s">
        <v>176</v>
      </c>
      <c r="AU319" s="24" t="s">
        <v>188</v>
      </c>
      <c r="AY319" s="24" t="s">
        <v>174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24" t="s">
        <v>77</v>
      </c>
      <c r="BK319" s="232">
        <f>ROUND(I319*H319,2)</f>
        <v>0</v>
      </c>
      <c r="BL319" s="24" t="s">
        <v>181</v>
      </c>
      <c r="BM319" s="24" t="s">
        <v>896</v>
      </c>
    </row>
    <row r="320" s="1" customFormat="1" ht="16.5" customHeight="1">
      <c r="B320" s="46"/>
      <c r="C320" s="221" t="s">
        <v>513</v>
      </c>
      <c r="D320" s="221" t="s">
        <v>176</v>
      </c>
      <c r="E320" s="222" t="s">
        <v>3079</v>
      </c>
      <c r="F320" s="223" t="s">
        <v>2972</v>
      </c>
      <c r="G320" s="224" t="s">
        <v>276</v>
      </c>
      <c r="H320" s="225">
        <v>1</v>
      </c>
      <c r="I320" s="226"/>
      <c r="J320" s="227">
        <f>ROUND(I320*H320,2)</f>
        <v>0</v>
      </c>
      <c r="K320" s="223" t="s">
        <v>21</v>
      </c>
      <c r="L320" s="72"/>
      <c r="M320" s="228" t="s">
        <v>21</v>
      </c>
      <c r="N320" s="229" t="s">
        <v>40</v>
      </c>
      <c r="O320" s="47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AR320" s="24" t="s">
        <v>181</v>
      </c>
      <c r="AT320" s="24" t="s">
        <v>176</v>
      </c>
      <c r="AU320" s="24" t="s">
        <v>188</v>
      </c>
      <c r="AY320" s="24" t="s">
        <v>174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4" t="s">
        <v>77</v>
      </c>
      <c r="BK320" s="232">
        <f>ROUND(I320*H320,2)</f>
        <v>0</v>
      </c>
      <c r="BL320" s="24" t="s">
        <v>181</v>
      </c>
      <c r="BM320" s="24" t="s">
        <v>900</v>
      </c>
    </row>
    <row r="321" s="1" customFormat="1" ht="25.5" customHeight="1">
      <c r="B321" s="46"/>
      <c r="C321" s="221" t="s">
        <v>909</v>
      </c>
      <c r="D321" s="221" t="s">
        <v>176</v>
      </c>
      <c r="E321" s="222" t="s">
        <v>3080</v>
      </c>
      <c r="F321" s="223" t="s">
        <v>3081</v>
      </c>
      <c r="G321" s="224" t="s">
        <v>276</v>
      </c>
      <c r="H321" s="225">
        <v>35</v>
      </c>
      <c r="I321" s="226"/>
      <c r="J321" s="227">
        <f>ROUND(I321*H321,2)</f>
        <v>0</v>
      </c>
      <c r="K321" s="223" t="s">
        <v>21</v>
      </c>
      <c r="L321" s="72"/>
      <c r="M321" s="228" t="s">
        <v>21</v>
      </c>
      <c r="N321" s="229" t="s">
        <v>40</v>
      </c>
      <c r="O321" s="4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4" t="s">
        <v>181</v>
      </c>
      <c r="AT321" s="24" t="s">
        <v>176</v>
      </c>
      <c r="AU321" s="24" t="s">
        <v>188</v>
      </c>
      <c r="AY321" s="24" t="s">
        <v>174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77</v>
      </c>
      <c r="BK321" s="232">
        <f>ROUND(I321*H321,2)</f>
        <v>0</v>
      </c>
      <c r="BL321" s="24" t="s">
        <v>181</v>
      </c>
      <c r="BM321" s="24" t="s">
        <v>912</v>
      </c>
    </row>
    <row r="322" s="10" customFormat="1" ht="22.32" customHeight="1">
      <c r="B322" s="205"/>
      <c r="C322" s="206"/>
      <c r="D322" s="207" t="s">
        <v>68</v>
      </c>
      <c r="E322" s="219" t="s">
        <v>3082</v>
      </c>
      <c r="F322" s="219" t="s">
        <v>3083</v>
      </c>
      <c r="G322" s="206"/>
      <c r="H322" s="206"/>
      <c r="I322" s="209"/>
      <c r="J322" s="220">
        <f>BK322</f>
        <v>0</v>
      </c>
      <c r="K322" s="206"/>
      <c r="L322" s="211"/>
      <c r="M322" s="212"/>
      <c r="N322" s="213"/>
      <c r="O322" s="213"/>
      <c r="P322" s="214">
        <f>SUM(P323:P338)</f>
        <v>0</v>
      </c>
      <c r="Q322" s="213"/>
      <c r="R322" s="214">
        <f>SUM(R323:R338)</f>
        <v>0</v>
      </c>
      <c r="S322" s="213"/>
      <c r="T322" s="215">
        <f>SUM(T323:T338)</f>
        <v>0</v>
      </c>
      <c r="AR322" s="216" t="s">
        <v>77</v>
      </c>
      <c r="AT322" s="217" t="s">
        <v>68</v>
      </c>
      <c r="AU322" s="217" t="s">
        <v>79</v>
      </c>
      <c r="AY322" s="216" t="s">
        <v>174</v>
      </c>
      <c r="BK322" s="218">
        <f>SUM(BK323:BK338)</f>
        <v>0</v>
      </c>
    </row>
    <row r="323" s="1" customFormat="1" ht="16.5" customHeight="1">
      <c r="B323" s="46"/>
      <c r="C323" s="221" t="s">
        <v>525</v>
      </c>
      <c r="D323" s="221" t="s">
        <v>176</v>
      </c>
      <c r="E323" s="222" t="s">
        <v>2795</v>
      </c>
      <c r="F323" s="223" t="s">
        <v>3084</v>
      </c>
      <c r="G323" s="224" t="s">
        <v>2158</v>
      </c>
      <c r="H323" s="225">
        <v>1</v>
      </c>
      <c r="I323" s="226"/>
      <c r="J323" s="227">
        <f>ROUND(I323*H323,2)</f>
        <v>0</v>
      </c>
      <c r="K323" s="223" t="s">
        <v>21</v>
      </c>
      <c r="L323" s="72"/>
      <c r="M323" s="228" t="s">
        <v>21</v>
      </c>
      <c r="N323" s="229" t="s">
        <v>40</v>
      </c>
      <c r="O323" s="47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AR323" s="24" t="s">
        <v>181</v>
      </c>
      <c r="AT323" s="24" t="s">
        <v>176</v>
      </c>
      <c r="AU323" s="24" t="s">
        <v>188</v>
      </c>
      <c r="AY323" s="24" t="s">
        <v>174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4" t="s">
        <v>77</v>
      </c>
      <c r="BK323" s="232">
        <f>ROUND(I323*H323,2)</f>
        <v>0</v>
      </c>
      <c r="BL323" s="24" t="s">
        <v>181</v>
      </c>
      <c r="BM323" s="24" t="s">
        <v>916</v>
      </c>
    </row>
    <row r="324" s="13" customFormat="1">
      <c r="B324" s="256"/>
      <c r="C324" s="257"/>
      <c r="D324" s="235" t="s">
        <v>182</v>
      </c>
      <c r="E324" s="258" t="s">
        <v>21</v>
      </c>
      <c r="F324" s="259" t="s">
        <v>3054</v>
      </c>
      <c r="G324" s="257"/>
      <c r="H324" s="258" t="s">
        <v>21</v>
      </c>
      <c r="I324" s="260"/>
      <c r="J324" s="257"/>
      <c r="K324" s="257"/>
      <c r="L324" s="261"/>
      <c r="M324" s="262"/>
      <c r="N324" s="263"/>
      <c r="O324" s="263"/>
      <c r="P324" s="263"/>
      <c r="Q324" s="263"/>
      <c r="R324" s="263"/>
      <c r="S324" s="263"/>
      <c r="T324" s="264"/>
      <c r="AT324" s="265" t="s">
        <v>182</v>
      </c>
      <c r="AU324" s="265" t="s">
        <v>188</v>
      </c>
      <c r="AV324" s="13" t="s">
        <v>77</v>
      </c>
      <c r="AW324" s="13" t="s">
        <v>33</v>
      </c>
      <c r="AX324" s="13" t="s">
        <v>69</v>
      </c>
      <c r="AY324" s="265" t="s">
        <v>174</v>
      </c>
    </row>
    <row r="325" s="11" customFormat="1">
      <c r="B325" s="233"/>
      <c r="C325" s="234"/>
      <c r="D325" s="235" t="s">
        <v>182</v>
      </c>
      <c r="E325" s="236" t="s">
        <v>21</v>
      </c>
      <c r="F325" s="237" t="s">
        <v>2686</v>
      </c>
      <c r="G325" s="234"/>
      <c r="H325" s="238">
        <v>1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182</v>
      </c>
      <c r="AU325" s="244" t="s">
        <v>188</v>
      </c>
      <c r="AV325" s="11" t="s">
        <v>79</v>
      </c>
      <c r="AW325" s="11" t="s">
        <v>33</v>
      </c>
      <c r="AX325" s="11" t="s">
        <v>69</v>
      </c>
      <c r="AY325" s="244" t="s">
        <v>174</v>
      </c>
    </row>
    <row r="326" s="12" customFormat="1">
      <c r="B326" s="245"/>
      <c r="C326" s="246"/>
      <c r="D326" s="235" t="s">
        <v>182</v>
      </c>
      <c r="E326" s="247" t="s">
        <v>21</v>
      </c>
      <c r="F326" s="248" t="s">
        <v>184</v>
      </c>
      <c r="G326" s="246"/>
      <c r="H326" s="249">
        <v>1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AT326" s="255" t="s">
        <v>182</v>
      </c>
      <c r="AU326" s="255" t="s">
        <v>188</v>
      </c>
      <c r="AV326" s="12" t="s">
        <v>181</v>
      </c>
      <c r="AW326" s="12" t="s">
        <v>33</v>
      </c>
      <c r="AX326" s="12" t="s">
        <v>77</v>
      </c>
      <c r="AY326" s="255" t="s">
        <v>174</v>
      </c>
    </row>
    <row r="327" s="1" customFormat="1" ht="16.5" customHeight="1">
      <c r="B327" s="46"/>
      <c r="C327" s="221" t="s">
        <v>918</v>
      </c>
      <c r="D327" s="221" t="s">
        <v>176</v>
      </c>
      <c r="E327" s="222" t="s">
        <v>3085</v>
      </c>
      <c r="F327" s="223" t="s">
        <v>3086</v>
      </c>
      <c r="G327" s="224" t="s">
        <v>2158</v>
      </c>
      <c r="H327" s="225">
        <v>2</v>
      </c>
      <c r="I327" s="226"/>
      <c r="J327" s="227">
        <f>ROUND(I327*H327,2)</f>
        <v>0</v>
      </c>
      <c r="K327" s="223" t="s">
        <v>21</v>
      </c>
      <c r="L327" s="72"/>
      <c r="M327" s="228" t="s">
        <v>21</v>
      </c>
      <c r="N327" s="229" t="s">
        <v>40</v>
      </c>
      <c r="O327" s="47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4" t="s">
        <v>181</v>
      </c>
      <c r="AT327" s="24" t="s">
        <v>176</v>
      </c>
      <c r="AU327" s="24" t="s">
        <v>188</v>
      </c>
      <c r="AY327" s="24" t="s">
        <v>174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77</v>
      </c>
      <c r="BK327" s="232">
        <f>ROUND(I327*H327,2)</f>
        <v>0</v>
      </c>
      <c r="BL327" s="24" t="s">
        <v>181</v>
      </c>
      <c r="BM327" s="24" t="s">
        <v>921</v>
      </c>
    </row>
    <row r="328" s="1" customFormat="1" ht="16.5" customHeight="1">
      <c r="B328" s="46"/>
      <c r="C328" s="221" t="s">
        <v>528</v>
      </c>
      <c r="D328" s="221" t="s">
        <v>176</v>
      </c>
      <c r="E328" s="222" t="s">
        <v>3087</v>
      </c>
      <c r="F328" s="223" t="s">
        <v>2962</v>
      </c>
      <c r="G328" s="224" t="s">
        <v>2158</v>
      </c>
      <c r="H328" s="225">
        <v>1</v>
      </c>
      <c r="I328" s="226"/>
      <c r="J328" s="227">
        <f>ROUND(I328*H328,2)</f>
        <v>0</v>
      </c>
      <c r="K328" s="223" t="s">
        <v>21</v>
      </c>
      <c r="L328" s="72"/>
      <c r="M328" s="228" t="s">
        <v>21</v>
      </c>
      <c r="N328" s="229" t="s">
        <v>40</v>
      </c>
      <c r="O328" s="47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AR328" s="24" t="s">
        <v>181</v>
      </c>
      <c r="AT328" s="24" t="s">
        <v>176</v>
      </c>
      <c r="AU328" s="24" t="s">
        <v>188</v>
      </c>
      <c r="AY328" s="24" t="s">
        <v>174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4" t="s">
        <v>77</v>
      </c>
      <c r="BK328" s="232">
        <f>ROUND(I328*H328,2)</f>
        <v>0</v>
      </c>
      <c r="BL328" s="24" t="s">
        <v>181</v>
      </c>
      <c r="BM328" s="24" t="s">
        <v>926</v>
      </c>
    </row>
    <row r="329" s="1" customFormat="1" ht="16.5" customHeight="1">
      <c r="B329" s="46"/>
      <c r="C329" s="221" t="s">
        <v>927</v>
      </c>
      <c r="D329" s="221" t="s">
        <v>176</v>
      </c>
      <c r="E329" s="222" t="s">
        <v>2803</v>
      </c>
      <c r="F329" s="223" t="s">
        <v>3073</v>
      </c>
      <c r="G329" s="224" t="s">
        <v>2158</v>
      </c>
      <c r="H329" s="225">
        <v>1</v>
      </c>
      <c r="I329" s="226"/>
      <c r="J329" s="227">
        <f>ROUND(I329*H329,2)</f>
        <v>0</v>
      </c>
      <c r="K329" s="223" t="s">
        <v>21</v>
      </c>
      <c r="L329" s="72"/>
      <c r="M329" s="228" t="s">
        <v>21</v>
      </c>
      <c r="N329" s="229" t="s">
        <v>40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181</v>
      </c>
      <c r="AT329" s="24" t="s">
        <v>176</v>
      </c>
      <c r="AU329" s="24" t="s">
        <v>188</v>
      </c>
      <c r="AY329" s="24" t="s">
        <v>174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77</v>
      </c>
      <c r="BK329" s="232">
        <f>ROUND(I329*H329,2)</f>
        <v>0</v>
      </c>
      <c r="BL329" s="24" t="s">
        <v>181</v>
      </c>
      <c r="BM329" s="24" t="s">
        <v>930</v>
      </c>
    </row>
    <row r="330" s="13" customFormat="1">
      <c r="B330" s="256"/>
      <c r="C330" s="257"/>
      <c r="D330" s="235" t="s">
        <v>182</v>
      </c>
      <c r="E330" s="258" t="s">
        <v>21</v>
      </c>
      <c r="F330" s="259" t="s">
        <v>2964</v>
      </c>
      <c r="G330" s="257"/>
      <c r="H330" s="258" t="s">
        <v>21</v>
      </c>
      <c r="I330" s="260"/>
      <c r="J330" s="257"/>
      <c r="K330" s="257"/>
      <c r="L330" s="261"/>
      <c r="M330" s="262"/>
      <c r="N330" s="263"/>
      <c r="O330" s="263"/>
      <c r="P330" s="263"/>
      <c r="Q330" s="263"/>
      <c r="R330" s="263"/>
      <c r="S330" s="263"/>
      <c r="T330" s="264"/>
      <c r="AT330" s="265" t="s">
        <v>182</v>
      </c>
      <c r="AU330" s="265" t="s">
        <v>188</v>
      </c>
      <c r="AV330" s="13" t="s">
        <v>77</v>
      </c>
      <c r="AW330" s="13" t="s">
        <v>33</v>
      </c>
      <c r="AX330" s="13" t="s">
        <v>69</v>
      </c>
      <c r="AY330" s="265" t="s">
        <v>174</v>
      </c>
    </row>
    <row r="331" s="11" customFormat="1">
      <c r="B331" s="233"/>
      <c r="C331" s="234"/>
      <c r="D331" s="235" t="s">
        <v>182</v>
      </c>
      <c r="E331" s="236" t="s">
        <v>21</v>
      </c>
      <c r="F331" s="237" t="s">
        <v>2686</v>
      </c>
      <c r="G331" s="234"/>
      <c r="H331" s="238">
        <v>1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182</v>
      </c>
      <c r="AU331" s="244" t="s">
        <v>188</v>
      </c>
      <c r="AV331" s="11" t="s">
        <v>79</v>
      </c>
      <c r="AW331" s="11" t="s">
        <v>33</v>
      </c>
      <c r="AX331" s="11" t="s">
        <v>69</v>
      </c>
      <c r="AY331" s="244" t="s">
        <v>174</v>
      </c>
    </row>
    <row r="332" s="12" customFormat="1">
      <c r="B332" s="245"/>
      <c r="C332" s="246"/>
      <c r="D332" s="235" t="s">
        <v>182</v>
      </c>
      <c r="E332" s="247" t="s">
        <v>21</v>
      </c>
      <c r="F332" s="248" t="s">
        <v>184</v>
      </c>
      <c r="G332" s="246"/>
      <c r="H332" s="249">
        <v>1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AT332" s="255" t="s">
        <v>182</v>
      </c>
      <c r="AU332" s="255" t="s">
        <v>188</v>
      </c>
      <c r="AV332" s="12" t="s">
        <v>181</v>
      </c>
      <c r="AW332" s="12" t="s">
        <v>33</v>
      </c>
      <c r="AX332" s="12" t="s">
        <v>77</v>
      </c>
      <c r="AY332" s="255" t="s">
        <v>174</v>
      </c>
    </row>
    <row r="333" s="1" customFormat="1" ht="16.5" customHeight="1">
      <c r="B333" s="46"/>
      <c r="C333" s="221" t="s">
        <v>535</v>
      </c>
      <c r="D333" s="221" t="s">
        <v>176</v>
      </c>
      <c r="E333" s="222" t="s">
        <v>3088</v>
      </c>
      <c r="F333" s="223" t="s">
        <v>2966</v>
      </c>
      <c r="G333" s="224" t="s">
        <v>2158</v>
      </c>
      <c r="H333" s="225">
        <v>2</v>
      </c>
      <c r="I333" s="226"/>
      <c r="J333" s="227">
        <f>ROUND(I333*H333,2)</f>
        <v>0</v>
      </c>
      <c r="K333" s="223" t="s">
        <v>21</v>
      </c>
      <c r="L333" s="72"/>
      <c r="M333" s="228" t="s">
        <v>21</v>
      </c>
      <c r="N333" s="229" t="s">
        <v>40</v>
      </c>
      <c r="O333" s="47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4" t="s">
        <v>181</v>
      </c>
      <c r="AT333" s="24" t="s">
        <v>176</v>
      </c>
      <c r="AU333" s="24" t="s">
        <v>188</v>
      </c>
      <c r="AY333" s="24" t="s">
        <v>174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77</v>
      </c>
      <c r="BK333" s="232">
        <f>ROUND(I333*H333,2)</f>
        <v>0</v>
      </c>
      <c r="BL333" s="24" t="s">
        <v>181</v>
      </c>
      <c r="BM333" s="24" t="s">
        <v>934</v>
      </c>
    </row>
    <row r="334" s="1" customFormat="1" ht="16.5" customHeight="1">
      <c r="B334" s="46"/>
      <c r="C334" s="221" t="s">
        <v>936</v>
      </c>
      <c r="D334" s="221" t="s">
        <v>176</v>
      </c>
      <c r="E334" s="222" t="s">
        <v>3089</v>
      </c>
      <c r="F334" s="223" t="s">
        <v>3061</v>
      </c>
      <c r="G334" s="224" t="s">
        <v>2158</v>
      </c>
      <c r="H334" s="225">
        <v>1</v>
      </c>
      <c r="I334" s="226"/>
      <c r="J334" s="227">
        <f>ROUND(I334*H334,2)</f>
        <v>0</v>
      </c>
      <c r="K334" s="223" t="s">
        <v>21</v>
      </c>
      <c r="L334" s="72"/>
      <c r="M334" s="228" t="s">
        <v>21</v>
      </c>
      <c r="N334" s="229" t="s">
        <v>40</v>
      </c>
      <c r="O334" s="47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4" t="s">
        <v>181</v>
      </c>
      <c r="AT334" s="24" t="s">
        <v>176</v>
      </c>
      <c r="AU334" s="24" t="s">
        <v>188</v>
      </c>
      <c r="AY334" s="24" t="s">
        <v>174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77</v>
      </c>
      <c r="BK334" s="232">
        <f>ROUND(I334*H334,2)</f>
        <v>0</v>
      </c>
      <c r="BL334" s="24" t="s">
        <v>181</v>
      </c>
      <c r="BM334" s="24" t="s">
        <v>939</v>
      </c>
    </row>
    <row r="335" s="1" customFormat="1" ht="16.5" customHeight="1">
      <c r="B335" s="46"/>
      <c r="C335" s="221" t="s">
        <v>546</v>
      </c>
      <c r="D335" s="221" t="s">
        <v>176</v>
      </c>
      <c r="E335" s="222" t="s">
        <v>2809</v>
      </c>
      <c r="F335" s="223" t="s">
        <v>3077</v>
      </c>
      <c r="G335" s="224" t="s">
        <v>2158</v>
      </c>
      <c r="H335" s="225">
        <v>1</v>
      </c>
      <c r="I335" s="226"/>
      <c r="J335" s="227">
        <f>ROUND(I335*H335,2)</f>
        <v>0</v>
      </c>
      <c r="K335" s="223" t="s">
        <v>21</v>
      </c>
      <c r="L335" s="72"/>
      <c r="M335" s="228" t="s">
        <v>21</v>
      </c>
      <c r="N335" s="229" t="s">
        <v>40</v>
      </c>
      <c r="O335" s="47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AR335" s="24" t="s">
        <v>181</v>
      </c>
      <c r="AT335" s="24" t="s">
        <v>176</v>
      </c>
      <c r="AU335" s="24" t="s">
        <v>188</v>
      </c>
      <c r="AY335" s="24" t="s">
        <v>174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24" t="s">
        <v>77</v>
      </c>
      <c r="BK335" s="232">
        <f>ROUND(I335*H335,2)</f>
        <v>0</v>
      </c>
      <c r="BL335" s="24" t="s">
        <v>181</v>
      </c>
      <c r="BM335" s="24" t="s">
        <v>942</v>
      </c>
    </row>
    <row r="336" s="1" customFormat="1" ht="16.5" customHeight="1">
      <c r="B336" s="46"/>
      <c r="C336" s="221" t="s">
        <v>945</v>
      </c>
      <c r="D336" s="221" t="s">
        <v>176</v>
      </c>
      <c r="E336" s="222" t="s">
        <v>2813</v>
      </c>
      <c r="F336" s="223" t="s">
        <v>3064</v>
      </c>
      <c r="G336" s="224" t="s">
        <v>2158</v>
      </c>
      <c r="H336" s="225">
        <v>1</v>
      </c>
      <c r="I336" s="226"/>
      <c r="J336" s="227">
        <f>ROUND(I336*H336,2)</f>
        <v>0</v>
      </c>
      <c r="K336" s="223" t="s">
        <v>21</v>
      </c>
      <c r="L336" s="72"/>
      <c r="M336" s="228" t="s">
        <v>21</v>
      </c>
      <c r="N336" s="229" t="s">
        <v>40</v>
      </c>
      <c r="O336" s="47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4" t="s">
        <v>181</v>
      </c>
      <c r="AT336" s="24" t="s">
        <v>176</v>
      </c>
      <c r="AU336" s="24" t="s">
        <v>188</v>
      </c>
      <c r="AY336" s="24" t="s">
        <v>174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77</v>
      </c>
      <c r="BK336" s="232">
        <f>ROUND(I336*H336,2)</f>
        <v>0</v>
      </c>
      <c r="BL336" s="24" t="s">
        <v>181</v>
      </c>
      <c r="BM336" s="24" t="s">
        <v>948</v>
      </c>
    </row>
    <row r="337" s="1" customFormat="1" ht="16.5" customHeight="1">
      <c r="B337" s="46"/>
      <c r="C337" s="221" t="s">
        <v>556</v>
      </c>
      <c r="D337" s="221" t="s">
        <v>176</v>
      </c>
      <c r="E337" s="222" t="s">
        <v>3090</v>
      </c>
      <c r="F337" s="223" t="s">
        <v>2972</v>
      </c>
      <c r="G337" s="224" t="s">
        <v>276</v>
      </c>
      <c r="H337" s="225">
        <v>2</v>
      </c>
      <c r="I337" s="226"/>
      <c r="J337" s="227">
        <f>ROUND(I337*H337,2)</f>
        <v>0</v>
      </c>
      <c r="K337" s="223" t="s">
        <v>21</v>
      </c>
      <c r="L337" s="72"/>
      <c r="M337" s="228" t="s">
        <v>21</v>
      </c>
      <c r="N337" s="229" t="s">
        <v>40</v>
      </c>
      <c r="O337" s="4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4" t="s">
        <v>181</v>
      </c>
      <c r="AT337" s="24" t="s">
        <v>176</v>
      </c>
      <c r="AU337" s="24" t="s">
        <v>188</v>
      </c>
      <c r="AY337" s="24" t="s">
        <v>174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77</v>
      </c>
      <c r="BK337" s="232">
        <f>ROUND(I337*H337,2)</f>
        <v>0</v>
      </c>
      <c r="BL337" s="24" t="s">
        <v>181</v>
      </c>
      <c r="BM337" s="24" t="s">
        <v>951</v>
      </c>
    </row>
    <row r="338" s="1" customFormat="1" ht="25.5" customHeight="1">
      <c r="B338" s="46"/>
      <c r="C338" s="221" t="s">
        <v>952</v>
      </c>
      <c r="D338" s="221" t="s">
        <v>176</v>
      </c>
      <c r="E338" s="222" t="s">
        <v>3091</v>
      </c>
      <c r="F338" s="223" t="s">
        <v>3081</v>
      </c>
      <c r="G338" s="224" t="s">
        <v>276</v>
      </c>
      <c r="H338" s="225">
        <v>32</v>
      </c>
      <c r="I338" s="226"/>
      <c r="J338" s="227">
        <f>ROUND(I338*H338,2)</f>
        <v>0</v>
      </c>
      <c r="K338" s="223" t="s">
        <v>21</v>
      </c>
      <c r="L338" s="72"/>
      <c r="M338" s="228" t="s">
        <v>21</v>
      </c>
      <c r="N338" s="229" t="s">
        <v>40</v>
      </c>
      <c r="O338" s="47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4" t="s">
        <v>181</v>
      </c>
      <c r="AT338" s="24" t="s">
        <v>176</v>
      </c>
      <c r="AU338" s="24" t="s">
        <v>188</v>
      </c>
      <c r="AY338" s="24" t="s">
        <v>174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77</v>
      </c>
      <c r="BK338" s="232">
        <f>ROUND(I338*H338,2)</f>
        <v>0</v>
      </c>
      <c r="BL338" s="24" t="s">
        <v>181</v>
      </c>
      <c r="BM338" s="24" t="s">
        <v>955</v>
      </c>
    </row>
    <row r="339" s="10" customFormat="1" ht="22.32" customHeight="1">
      <c r="B339" s="205"/>
      <c r="C339" s="206"/>
      <c r="D339" s="207" t="s">
        <v>68</v>
      </c>
      <c r="E339" s="219" t="s">
        <v>3092</v>
      </c>
      <c r="F339" s="219" t="s">
        <v>3093</v>
      </c>
      <c r="G339" s="206"/>
      <c r="H339" s="206"/>
      <c r="I339" s="209"/>
      <c r="J339" s="220">
        <f>BK339</f>
        <v>0</v>
      </c>
      <c r="K339" s="206"/>
      <c r="L339" s="211"/>
      <c r="M339" s="212"/>
      <c r="N339" s="213"/>
      <c r="O339" s="213"/>
      <c r="P339" s="214">
        <f>SUM(P340:P406)</f>
        <v>0</v>
      </c>
      <c r="Q339" s="213"/>
      <c r="R339" s="214">
        <f>SUM(R340:R406)</f>
        <v>0</v>
      </c>
      <c r="S339" s="213"/>
      <c r="T339" s="215">
        <f>SUM(T340:T406)</f>
        <v>0</v>
      </c>
      <c r="AR339" s="216" t="s">
        <v>77</v>
      </c>
      <c r="AT339" s="217" t="s">
        <v>68</v>
      </c>
      <c r="AU339" s="217" t="s">
        <v>79</v>
      </c>
      <c r="AY339" s="216" t="s">
        <v>174</v>
      </c>
      <c r="BK339" s="218">
        <f>SUM(BK340:BK406)</f>
        <v>0</v>
      </c>
    </row>
    <row r="340" s="1" customFormat="1" ht="16.5" customHeight="1">
      <c r="B340" s="46"/>
      <c r="C340" s="221" t="s">
        <v>560</v>
      </c>
      <c r="D340" s="221" t="s">
        <v>176</v>
      </c>
      <c r="E340" s="222" t="s">
        <v>3094</v>
      </c>
      <c r="F340" s="223" t="s">
        <v>3095</v>
      </c>
      <c r="G340" s="224" t="s">
        <v>2158</v>
      </c>
      <c r="H340" s="225">
        <v>1</v>
      </c>
      <c r="I340" s="226"/>
      <c r="J340" s="227">
        <f>ROUND(I340*H340,2)</f>
        <v>0</v>
      </c>
      <c r="K340" s="223" t="s">
        <v>21</v>
      </c>
      <c r="L340" s="72"/>
      <c r="M340" s="228" t="s">
        <v>21</v>
      </c>
      <c r="N340" s="229" t="s">
        <v>40</v>
      </c>
      <c r="O340" s="47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4" t="s">
        <v>181</v>
      </c>
      <c r="AT340" s="24" t="s">
        <v>176</v>
      </c>
      <c r="AU340" s="24" t="s">
        <v>188</v>
      </c>
      <c r="AY340" s="24" t="s">
        <v>174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77</v>
      </c>
      <c r="BK340" s="232">
        <f>ROUND(I340*H340,2)</f>
        <v>0</v>
      </c>
      <c r="BL340" s="24" t="s">
        <v>181</v>
      </c>
      <c r="BM340" s="24" t="s">
        <v>959</v>
      </c>
    </row>
    <row r="341" s="13" customFormat="1">
      <c r="B341" s="256"/>
      <c r="C341" s="257"/>
      <c r="D341" s="235" t="s">
        <v>182</v>
      </c>
      <c r="E341" s="258" t="s">
        <v>21</v>
      </c>
      <c r="F341" s="259" t="s">
        <v>3096</v>
      </c>
      <c r="G341" s="257"/>
      <c r="H341" s="258" t="s">
        <v>21</v>
      </c>
      <c r="I341" s="260"/>
      <c r="J341" s="257"/>
      <c r="K341" s="257"/>
      <c r="L341" s="261"/>
      <c r="M341" s="262"/>
      <c r="N341" s="263"/>
      <c r="O341" s="263"/>
      <c r="P341" s="263"/>
      <c r="Q341" s="263"/>
      <c r="R341" s="263"/>
      <c r="S341" s="263"/>
      <c r="T341" s="264"/>
      <c r="AT341" s="265" t="s">
        <v>182</v>
      </c>
      <c r="AU341" s="265" t="s">
        <v>188</v>
      </c>
      <c r="AV341" s="13" t="s">
        <v>77</v>
      </c>
      <c r="AW341" s="13" t="s">
        <v>33</v>
      </c>
      <c r="AX341" s="13" t="s">
        <v>69</v>
      </c>
      <c r="AY341" s="265" t="s">
        <v>174</v>
      </c>
    </row>
    <row r="342" s="13" customFormat="1">
      <c r="B342" s="256"/>
      <c r="C342" s="257"/>
      <c r="D342" s="235" t="s">
        <v>182</v>
      </c>
      <c r="E342" s="258" t="s">
        <v>21</v>
      </c>
      <c r="F342" s="259" t="s">
        <v>3097</v>
      </c>
      <c r="G342" s="257"/>
      <c r="H342" s="258" t="s">
        <v>21</v>
      </c>
      <c r="I342" s="260"/>
      <c r="J342" s="257"/>
      <c r="K342" s="257"/>
      <c r="L342" s="261"/>
      <c r="M342" s="262"/>
      <c r="N342" s="263"/>
      <c r="O342" s="263"/>
      <c r="P342" s="263"/>
      <c r="Q342" s="263"/>
      <c r="R342" s="263"/>
      <c r="S342" s="263"/>
      <c r="T342" s="264"/>
      <c r="AT342" s="265" t="s">
        <v>182</v>
      </c>
      <c r="AU342" s="265" t="s">
        <v>188</v>
      </c>
      <c r="AV342" s="13" t="s">
        <v>77</v>
      </c>
      <c r="AW342" s="13" t="s">
        <v>33</v>
      </c>
      <c r="AX342" s="13" t="s">
        <v>69</v>
      </c>
      <c r="AY342" s="265" t="s">
        <v>174</v>
      </c>
    </row>
    <row r="343" s="13" customFormat="1">
      <c r="B343" s="256"/>
      <c r="C343" s="257"/>
      <c r="D343" s="235" t="s">
        <v>182</v>
      </c>
      <c r="E343" s="258" t="s">
        <v>21</v>
      </c>
      <c r="F343" s="259" t="s">
        <v>2841</v>
      </c>
      <c r="G343" s="257"/>
      <c r="H343" s="258" t="s">
        <v>21</v>
      </c>
      <c r="I343" s="260"/>
      <c r="J343" s="257"/>
      <c r="K343" s="257"/>
      <c r="L343" s="261"/>
      <c r="M343" s="262"/>
      <c r="N343" s="263"/>
      <c r="O343" s="263"/>
      <c r="P343" s="263"/>
      <c r="Q343" s="263"/>
      <c r="R343" s="263"/>
      <c r="S343" s="263"/>
      <c r="T343" s="264"/>
      <c r="AT343" s="265" t="s">
        <v>182</v>
      </c>
      <c r="AU343" s="265" t="s">
        <v>188</v>
      </c>
      <c r="AV343" s="13" t="s">
        <v>77</v>
      </c>
      <c r="AW343" s="13" t="s">
        <v>33</v>
      </c>
      <c r="AX343" s="13" t="s">
        <v>69</v>
      </c>
      <c r="AY343" s="265" t="s">
        <v>174</v>
      </c>
    </row>
    <row r="344" s="13" customFormat="1">
      <c r="B344" s="256"/>
      <c r="C344" s="257"/>
      <c r="D344" s="235" t="s">
        <v>182</v>
      </c>
      <c r="E344" s="258" t="s">
        <v>21</v>
      </c>
      <c r="F344" s="259" t="s">
        <v>3098</v>
      </c>
      <c r="G344" s="257"/>
      <c r="H344" s="258" t="s">
        <v>21</v>
      </c>
      <c r="I344" s="260"/>
      <c r="J344" s="257"/>
      <c r="K344" s="257"/>
      <c r="L344" s="261"/>
      <c r="M344" s="262"/>
      <c r="N344" s="263"/>
      <c r="O344" s="263"/>
      <c r="P344" s="263"/>
      <c r="Q344" s="263"/>
      <c r="R344" s="263"/>
      <c r="S344" s="263"/>
      <c r="T344" s="264"/>
      <c r="AT344" s="265" t="s">
        <v>182</v>
      </c>
      <c r="AU344" s="265" t="s">
        <v>188</v>
      </c>
      <c r="AV344" s="13" t="s">
        <v>77</v>
      </c>
      <c r="AW344" s="13" t="s">
        <v>33</v>
      </c>
      <c r="AX344" s="13" t="s">
        <v>69</v>
      </c>
      <c r="AY344" s="265" t="s">
        <v>174</v>
      </c>
    </row>
    <row r="345" s="13" customFormat="1">
      <c r="B345" s="256"/>
      <c r="C345" s="257"/>
      <c r="D345" s="235" t="s">
        <v>182</v>
      </c>
      <c r="E345" s="258" t="s">
        <v>21</v>
      </c>
      <c r="F345" s="259" t="s">
        <v>2843</v>
      </c>
      <c r="G345" s="257"/>
      <c r="H345" s="258" t="s">
        <v>21</v>
      </c>
      <c r="I345" s="260"/>
      <c r="J345" s="257"/>
      <c r="K345" s="257"/>
      <c r="L345" s="261"/>
      <c r="M345" s="262"/>
      <c r="N345" s="263"/>
      <c r="O345" s="263"/>
      <c r="P345" s="263"/>
      <c r="Q345" s="263"/>
      <c r="R345" s="263"/>
      <c r="S345" s="263"/>
      <c r="T345" s="264"/>
      <c r="AT345" s="265" t="s">
        <v>182</v>
      </c>
      <c r="AU345" s="265" t="s">
        <v>188</v>
      </c>
      <c r="AV345" s="13" t="s">
        <v>77</v>
      </c>
      <c r="AW345" s="13" t="s">
        <v>33</v>
      </c>
      <c r="AX345" s="13" t="s">
        <v>69</v>
      </c>
      <c r="AY345" s="265" t="s">
        <v>174</v>
      </c>
    </row>
    <row r="346" s="13" customFormat="1">
      <c r="B346" s="256"/>
      <c r="C346" s="257"/>
      <c r="D346" s="235" t="s">
        <v>182</v>
      </c>
      <c r="E346" s="258" t="s">
        <v>21</v>
      </c>
      <c r="F346" s="259" t="s">
        <v>3099</v>
      </c>
      <c r="G346" s="257"/>
      <c r="H346" s="258" t="s">
        <v>21</v>
      </c>
      <c r="I346" s="260"/>
      <c r="J346" s="257"/>
      <c r="K346" s="257"/>
      <c r="L346" s="261"/>
      <c r="M346" s="262"/>
      <c r="N346" s="263"/>
      <c r="O346" s="263"/>
      <c r="P346" s="263"/>
      <c r="Q346" s="263"/>
      <c r="R346" s="263"/>
      <c r="S346" s="263"/>
      <c r="T346" s="264"/>
      <c r="AT346" s="265" t="s">
        <v>182</v>
      </c>
      <c r="AU346" s="265" t="s">
        <v>188</v>
      </c>
      <c r="AV346" s="13" t="s">
        <v>77</v>
      </c>
      <c r="AW346" s="13" t="s">
        <v>33</v>
      </c>
      <c r="AX346" s="13" t="s">
        <v>69</v>
      </c>
      <c r="AY346" s="265" t="s">
        <v>174</v>
      </c>
    </row>
    <row r="347" s="13" customFormat="1">
      <c r="B347" s="256"/>
      <c r="C347" s="257"/>
      <c r="D347" s="235" t="s">
        <v>182</v>
      </c>
      <c r="E347" s="258" t="s">
        <v>21</v>
      </c>
      <c r="F347" s="259" t="s">
        <v>3100</v>
      </c>
      <c r="G347" s="257"/>
      <c r="H347" s="258" t="s">
        <v>21</v>
      </c>
      <c r="I347" s="260"/>
      <c r="J347" s="257"/>
      <c r="K347" s="257"/>
      <c r="L347" s="261"/>
      <c r="M347" s="262"/>
      <c r="N347" s="263"/>
      <c r="O347" s="263"/>
      <c r="P347" s="263"/>
      <c r="Q347" s="263"/>
      <c r="R347" s="263"/>
      <c r="S347" s="263"/>
      <c r="T347" s="264"/>
      <c r="AT347" s="265" t="s">
        <v>182</v>
      </c>
      <c r="AU347" s="265" t="s">
        <v>188</v>
      </c>
      <c r="AV347" s="13" t="s">
        <v>77</v>
      </c>
      <c r="AW347" s="13" t="s">
        <v>33</v>
      </c>
      <c r="AX347" s="13" t="s">
        <v>69</v>
      </c>
      <c r="AY347" s="265" t="s">
        <v>174</v>
      </c>
    </row>
    <row r="348" s="13" customFormat="1">
      <c r="B348" s="256"/>
      <c r="C348" s="257"/>
      <c r="D348" s="235" t="s">
        <v>182</v>
      </c>
      <c r="E348" s="258" t="s">
        <v>21</v>
      </c>
      <c r="F348" s="259" t="s">
        <v>3101</v>
      </c>
      <c r="G348" s="257"/>
      <c r="H348" s="258" t="s">
        <v>21</v>
      </c>
      <c r="I348" s="260"/>
      <c r="J348" s="257"/>
      <c r="K348" s="257"/>
      <c r="L348" s="261"/>
      <c r="M348" s="262"/>
      <c r="N348" s="263"/>
      <c r="O348" s="263"/>
      <c r="P348" s="263"/>
      <c r="Q348" s="263"/>
      <c r="R348" s="263"/>
      <c r="S348" s="263"/>
      <c r="T348" s="264"/>
      <c r="AT348" s="265" t="s">
        <v>182</v>
      </c>
      <c r="AU348" s="265" t="s">
        <v>188</v>
      </c>
      <c r="AV348" s="13" t="s">
        <v>77</v>
      </c>
      <c r="AW348" s="13" t="s">
        <v>33</v>
      </c>
      <c r="AX348" s="13" t="s">
        <v>69</v>
      </c>
      <c r="AY348" s="265" t="s">
        <v>174</v>
      </c>
    </row>
    <row r="349" s="11" customFormat="1">
      <c r="B349" s="233"/>
      <c r="C349" s="234"/>
      <c r="D349" s="235" t="s">
        <v>182</v>
      </c>
      <c r="E349" s="236" t="s">
        <v>21</v>
      </c>
      <c r="F349" s="237" t="s">
        <v>2686</v>
      </c>
      <c r="G349" s="234"/>
      <c r="H349" s="238">
        <v>1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182</v>
      </c>
      <c r="AU349" s="244" t="s">
        <v>188</v>
      </c>
      <c r="AV349" s="11" t="s">
        <v>79</v>
      </c>
      <c r="AW349" s="11" t="s">
        <v>33</v>
      </c>
      <c r="AX349" s="11" t="s">
        <v>69</v>
      </c>
      <c r="AY349" s="244" t="s">
        <v>174</v>
      </c>
    </row>
    <row r="350" s="12" customFormat="1">
      <c r="B350" s="245"/>
      <c r="C350" s="246"/>
      <c r="D350" s="235" t="s">
        <v>182</v>
      </c>
      <c r="E350" s="247" t="s">
        <v>21</v>
      </c>
      <c r="F350" s="248" t="s">
        <v>184</v>
      </c>
      <c r="G350" s="246"/>
      <c r="H350" s="249">
        <v>1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AT350" s="255" t="s">
        <v>182</v>
      </c>
      <c r="AU350" s="255" t="s">
        <v>188</v>
      </c>
      <c r="AV350" s="12" t="s">
        <v>181</v>
      </c>
      <c r="AW350" s="12" t="s">
        <v>33</v>
      </c>
      <c r="AX350" s="12" t="s">
        <v>77</v>
      </c>
      <c r="AY350" s="255" t="s">
        <v>174</v>
      </c>
    </row>
    <row r="351" s="1" customFormat="1" ht="16.5" customHeight="1">
      <c r="B351" s="46"/>
      <c r="C351" s="221" t="s">
        <v>963</v>
      </c>
      <c r="D351" s="221" t="s">
        <v>176</v>
      </c>
      <c r="E351" s="222" t="s">
        <v>3102</v>
      </c>
      <c r="F351" s="223" t="s">
        <v>3103</v>
      </c>
      <c r="G351" s="224" t="s">
        <v>2158</v>
      </c>
      <c r="H351" s="225">
        <v>4</v>
      </c>
      <c r="I351" s="226"/>
      <c r="J351" s="227">
        <f>ROUND(I351*H351,2)</f>
        <v>0</v>
      </c>
      <c r="K351" s="223" t="s">
        <v>21</v>
      </c>
      <c r="L351" s="72"/>
      <c r="M351" s="228" t="s">
        <v>21</v>
      </c>
      <c r="N351" s="229" t="s">
        <v>40</v>
      </c>
      <c r="O351" s="47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4" t="s">
        <v>181</v>
      </c>
      <c r="AT351" s="24" t="s">
        <v>176</v>
      </c>
      <c r="AU351" s="24" t="s">
        <v>188</v>
      </c>
      <c r="AY351" s="24" t="s">
        <v>174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77</v>
      </c>
      <c r="BK351" s="232">
        <f>ROUND(I351*H351,2)</f>
        <v>0</v>
      </c>
      <c r="BL351" s="24" t="s">
        <v>181</v>
      </c>
      <c r="BM351" s="24" t="s">
        <v>966</v>
      </c>
    </row>
    <row r="352" s="1" customFormat="1" ht="16.5" customHeight="1">
      <c r="B352" s="46"/>
      <c r="C352" s="221" t="s">
        <v>565</v>
      </c>
      <c r="D352" s="221" t="s">
        <v>176</v>
      </c>
      <c r="E352" s="222" t="s">
        <v>3104</v>
      </c>
      <c r="F352" s="223" t="s">
        <v>3105</v>
      </c>
      <c r="G352" s="224" t="s">
        <v>2158</v>
      </c>
      <c r="H352" s="225">
        <v>2</v>
      </c>
      <c r="I352" s="226"/>
      <c r="J352" s="227">
        <f>ROUND(I352*H352,2)</f>
        <v>0</v>
      </c>
      <c r="K352" s="223" t="s">
        <v>21</v>
      </c>
      <c r="L352" s="72"/>
      <c r="M352" s="228" t="s">
        <v>21</v>
      </c>
      <c r="N352" s="229" t="s">
        <v>40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4" t="s">
        <v>181</v>
      </c>
      <c r="AT352" s="24" t="s">
        <v>176</v>
      </c>
      <c r="AU352" s="24" t="s">
        <v>188</v>
      </c>
      <c r="AY352" s="24" t="s">
        <v>174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77</v>
      </c>
      <c r="BK352" s="232">
        <f>ROUND(I352*H352,2)</f>
        <v>0</v>
      </c>
      <c r="BL352" s="24" t="s">
        <v>181</v>
      </c>
      <c r="BM352" s="24" t="s">
        <v>974</v>
      </c>
    </row>
    <row r="353" s="1" customFormat="1" ht="16.5" customHeight="1">
      <c r="B353" s="46"/>
      <c r="C353" s="221" t="s">
        <v>976</v>
      </c>
      <c r="D353" s="221" t="s">
        <v>176</v>
      </c>
      <c r="E353" s="222" t="s">
        <v>3106</v>
      </c>
      <c r="F353" s="223" t="s">
        <v>3107</v>
      </c>
      <c r="G353" s="224" t="s">
        <v>2158</v>
      </c>
      <c r="H353" s="225">
        <v>1</v>
      </c>
      <c r="I353" s="226"/>
      <c r="J353" s="227">
        <f>ROUND(I353*H353,2)</f>
        <v>0</v>
      </c>
      <c r="K353" s="223" t="s">
        <v>21</v>
      </c>
      <c r="L353" s="72"/>
      <c r="M353" s="228" t="s">
        <v>21</v>
      </c>
      <c r="N353" s="229" t="s">
        <v>40</v>
      </c>
      <c r="O353" s="47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AR353" s="24" t="s">
        <v>181</v>
      </c>
      <c r="AT353" s="24" t="s">
        <v>176</v>
      </c>
      <c r="AU353" s="24" t="s">
        <v>188</v>
      </c>
      <c r="AY353" s="24" t="s">
        <v>174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77</v>
      </c>
      <c r="BK353" s="232">
        <f>ROUND(I353*H353,2)</f>
        <v>0</v>
      </c>
      <c r="BL353" s="24" t="s">
        <v>181</v>
      </c>
      <c r="BM353" s="24" t="s">
        <v>979</v>
      </c>
    </row>
    <row r="354" s="13" customFormat="1">
      <c r="B354" s="256"/>
      <c r="C354" s="257"/>
      <c r="D354" s="235" t="s">
        <v>182</v>
      </c>
      <c r="E354" s="258" t="s">
        <v>21</v>
      </c>
      <c r="F354" s="259" t="s">
        <v>2854</v>
      </c>
      <c r="G354" s="257"/>
      <c r="H354" s="258" t="s">
        <v>21</v>
      </c>
      <c r="I354" s="260"/>
      <c r="J354" s="257"/>
      <c r="K354" s="257"/>
      <c r="L354" s="261"/>
      <c r="M354" s="262"/>
      <c r="N354" s="263"/>
      <c r="O354" s="263"/>
      <c r="P354" s="263"/>
      <c r="Q354" s="263"/>
      <c r="R354" s="263"/>
      <c r="S354" s="263"/>
      <c r="T354" s="264"/>
      <c r="AT354" s="265" t="s">
        <v>182</v>
      </c>
      <c r="AU354" s="265" t="s">
        <v>188</v>
      </c>
      <c r="AV354" s="13" t="s">
        <v>77</v>
      </c>
      <c r="AW354" s="13" t="s">
        <v>33</v>
      </c>
      <c r="AX354" s="13" t="s">
        <v>69</v>
      </c>
      <c r="AY354" s="265" t="s">
        <v>174</v>
      </c>
    </row>
    <row r="355" s="13" customFormat="1">
      <c r="B355" s="256"/>
      <c r="C355" s="257"/>
      <c r="D355" s="235" t="s">
        <v>182</v>
      </c>
      <c r="E355" s="258" t="s">
        <v>21</v>
      </c>
      <c r="F355" s="259" t="s">
        <v>2855</v>
      </c>
      <c r="G355" s="257"/>
      <c r="H355" s="258" t="s">
        <v>21</v>
      </c>
      <c r="I355" s="260"/>
      <c r="J355" s="257"/>
      <c r="K355" s="257"/>
      <c r="L355" s="261"/>
      <c r="M355" s="262"/>
      <c r="N355" s="263"/>
      <c r="O355" s="263"/>
      <c r="P355" s="263"/>
      <c r="Q355" s="263"/>
      <c r="R355" s="263"/>
      <c r="S355" s="263"/>
      <c r="T355" s="264"/>
      <c r="AT355" s="265" t="s">
        <v>182</v>
      </c>
      <c r="AU355" s="265" t="s">
        <v>188</v>
      </c>
      <c r="AV355" s="13" t="s">
        <v>77</v>
      </c>
      <c r="AW355" s="13" t="s">
        <v>33</v>
      </c>
      <c r="AX355" s="13" t="s">
        <v>69</v>
      </c>
      <c r="AY355" s="265" t="s">
        <v>174</v>
      </c>
    </row>
    <row r="356" s="11" customFormat="1">
      <c r="B356" s="233"/>
      <c r="C356" s="234"/>
      <c r="D356" s="235" t="s">
        <v>182</v>
      </c>
      <c r="E356" s="236" t="s">
        <v>21</v>
      </c>
      <c r="F356" s="237" t="s">
        <v>2686</v>
      </c>
      <c r="G356" s="234"/>
      <c r="H356" s="238">
        <v>1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182</v>
      </c>
      <c r="AU356" s="244" t="s">
        <v>188</v>
      </c>
      <c r="AV356" s="11" t="s">
        <v>79</v>
      </c>
      <c r="AW356" s="11" t="s">
        <v>33</v>
      </c>
      <c r="AX356" s="11" t="s">
        <v>69</v>
      </c>
      <c r="AY356" s="244" t="s">
        <v>174</v>
      </c>
    </row>
    <row r="357" s="12" customFormat="1">
      <c r="B357" s="245"/>
      <c r="C357" s="246"/>
      <c r="D357" s="235" t="s">
        <v>182</v>
      </c>
      <c r="E357" s="247" t="s">
        <v>21</v>
      </c>
      <c r="F357" s="248" t="s">
        <v>184</v>
      </c>
      <c r="G357" s="246"/>
      <c r="H357" s="249">
        <v>1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182</v>
      </c>
      <c r="AU357" s="255" t="s">
        <v>188</v>
      </c>
      <c r="AV357" s="12" t="s">
        <v>181</v>
      </c>
      <c r="AW357" s="12" t="s">
        <v>33</v>
      </c>
      <c r="AX357" s="12" t="s">
        <v>77</v>
      </c>
      <c r="AY357" s="255" t="s">
        <v>174</v>
      </c>
    </row>
    <row r="358" s="1" customFormat="1" ht="16.5" customHeight="1">
      <c r="B358" s="46"/>
      <c r="C358" s="221" t="s">
        <v>578</v>
      </c>
      <c r="D358" s="221" t="s">
        <v>176</v>
      </c>
      <c r="E358" s="222" t="s">
        <v>3108</v>
      </c>
      <c r="F358" s="223" t="s">
        <v>3109</v>
      </c>
      <c r="G358" s="224" t="s">
        <v>21</v>
      </c>
      <c r="H358" s="225">
        <v>2</v>
      </c>
      <c r="I358" s="226"/>
      <c r="J358" s="227">
        <f>ROUND(I358*H358,2)</f>
        <v>0</v>
      </c>
      <c r="K358" s="223" t="s">
        <v>21</v>
      </c>
      <c r="L358" s="72"/>
      <c r="M358" s="228" t="s">
        <v>21</v>
      </c>
      <c r="N358" s="229" t="s">
        <v>40</v>
      </c>
      <c r="O358" s="47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AR358" s="24" t="s">
        <v>181</v>
      </c>
      <c r="AT358" s="24" t="s">
        <v>176</v>
      </c>
      <c r="AU358" s="24" t="s">
        <v>188</v>
      </c>
      <c r="AY358" s="24" t="s">
        <v>174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4" t="s">
        <v>77</v>
      </c>
      <c r="BK358" s="232">
        <f>ROUND(I358*H358,2)</f>
        <v>0</v>
      </c>
      <c r="BL358" s="24" t="s">
        <v>181</v>
      </c>
      <c r="BM358" s="24" t="s">
        <v>985</v>
      </c>
    </row>
    <row r="359" s="1" customFormat="1" ht="25.5" customHeight="1">
      <c r="B359" s="46"/>
      <c r="C359" s="221" t="s">
        <v>1000</v>
      </c>
      <c r="D359" s="221" t="s">
        <v>176</v>
      </c>
      <c r="E359" s="222" t="s">
        <v>3110</v>
      </c>
      <c r="F359" s="223" t="s">
        <v>3111</v>
      </c>
      <c r="G359" s="224" t="s">
        <v>21</v>
      </c>
      <c r="H359" s="225">
        <v>2</v>
      </c>
      <c r="I359" s="226"/>
      <c r="J359" s="227">
        <f>ROUND(I359*H359,2)</f>
        <v>0</v>
      </c>
      <c r="K359" s="223" t="s">
        <v>21</v>
      </c>
      <c r="L359" s="72"/>
      <c r="M359" s="228" t="s">
        <v>21</v>
      </c>
      <c r="N359" s="229" t="s">
        <v>40</v>
      </c>
      <c r="O359" s="47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4" t="s">
        <v>181</v>
      </c>
      <c r="AT359" s="24" t="s">
        <v>176</v>
      </c>
      <c r="AU359" s="24" t="s">
        <v>188</v>
      </c>
      <c r="AY359" s="24" t="s">
        <v>174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4" t="s">
        <v>77</v>
      </c>
      <c r="BK359" s="232">
        <f>ROUND(I359*H359,2)</f>
        <v>0</v>
      </c>
      <c r="BL359" s="24" t="s">
        <v>181</v>
      </c>
      <c r="BM359" s="24" t="s">
        <v>1003</v>
      </c>
    </row>
    <row r="360" s="13" customFormat="1">
      <c r="B360" s="256"/>
      <c r="C360" s="257"/>
      <c r="D360" s="235" t="s">
        <v>182</v>
      </c>
      <c r="E360" s="258" t="s">
        <v>21</v>
      </c>
      <c r="F360" s="259" t="s">
        <v>3112</v>
      </c>
      <c r="G360" s="257"/>
      <c r="H360" s="258" t="s">
        <v>21</v>
      </c>
      <c r="I360" s="260"/>
      <c r="J360" s="257"/>
      <c r="K360" s="257"/>
      <c r="L360" s="261"/>
      <c r="M360" s="262"/>
      <c r="N360" s="263"/>
      <c r="O360" s="263"/>
      <c r="P360" s="263"/>
      <c r="Q360" s="263"/>
      <c r="R360" s="263"/>
      <c r="S360" s="263"/>
      <c r="T360" s="264"/>
      <c r="AT360" s="265" t="s">
        <v>182</v>
      </c>
      <c r="AU360" s="265" t="s">
        <v>188</v>
      </c>
      <c r="AV360" s="13" t="s">
        <v>77</v>
      </c>
      <c r="AW360" s="13" t="s">
        <v>33</v>
      </c>
      <c r="AX360" s="13" t="s">
        <v>69</v>
      </c>
      <c r="AY360" s="265" t="s">
        <v>174</v>
      </c>
    </row>
    <row r="361" s="13" customFormat="1">
      <c r="B361" s="256"/>
      <c r="C361" s="257"/>
      <c r="D361" s="235" t="s">
        <v>182</v>
      </c>
      <c r="E361" s="258" t="s">
        <v>21</v>
      </c>
      <c r="F361" s="259" t="s">
        <v>3113</v>
      </c>
      <c r="G361" s="257"/>
      <c r="H361" s="258" t="s">
        <v>21</v>
      </c>
      <c r="I361" s="260"/>
      <c r="J361" s="257"/>
      <c r="K361" s="257"/>
      <c r="L361" s="261"/>
      <c r="M361" s="262"/>
      <c r="N361" s="263"/>
      <c r="O361" s="263"/>
      <c r="P361" s="263"/>
      <c r="Q361" s="263"/>
      <c r="R361" s="263"/>
      <c r="S361" s="263"/>
      <c r="T361" s="264"/>
      <c r="AT361" s="265" t="s">
        <v>182</v>
      </c>
      <c r="AU361" s="265" t="s">
        <v>188</v>
      </c>
      <c r="AV361" s="13" t="s">
        <v>77</v>
      </c>
      <c r="AW361" s="13" t="s">
        <v>33</v>
      </c>
      <c r="AX361" s="13" t="s">
        <v>69</v>
      </c>
      <c r="AY361" s="265" t="s">
        <v>174</v>
      </c>
    </row>
    <row r="362" s="11" customFormat="1">
      <c r="B362" s="233"/>
      <c r="C362" s="234"/>
      <c r="D362" s="235" t="s">
        <v>182</v>
      </c>
      <c r="E362" s="236" t="s">
        <v>21</v>
      </c>
      <c r="F362" s="237" t="s">
        <v>2695</v>
      </c>
      <c r="G362" s="234"/>
      <c r="H362" s="238">
        <v>2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182</v>
      </c>
      <c r="AU362" s="244" t="s">
        <v>188</v>
      </c>
      <c r="AV362" s="11" t="s">
        <v>79</v>
      </c>
      <c r="AW362" s="11" t="s">
        <v>33</v>
      </c>
      <c r="AX362" s="11" t="s">
        <v>69</v>
      </c>
      <c r="AY362" s="244" t="s">
        <v>174</v>
      </c>
    </row>
    <row r="363" s="12" customFormat="1">
      <c r="B363" s="245"/>
      <c r="C363" s="246"/>
      <c r="D363" s="235" t="s">
        <v>182</v>
      </c>
      <c r="E363" s="247" t="s">
        <v>21</v>
      </c>
      <c r="F363" s="248" t="s">
        <v>184</v>
      </c>
      <c r="G363" s="246"/>
      <c r="H363" s="249">
        <v>2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182</v>
      </c>
      <c r="AU363" s="255" t="s">
        <v>188</v>
      </c>
      <c r="AV363" s="12" t="s">
        <v>181</v>
      </c>
      <c r="AW363" s="12" t="s">
        <v>33</v>
      </c>
      <c r="AX363" s="12" t="s">
        <v>77</v>
      </c>
      <c r="AY363" s="255" t="s">
        <v>174</v>
      </c>
    </row>
    <row r="364" s="1" customFormat="1" ht="25.5" customHeight="1">
      <c r="B364" s="46"/>
      <c r="C364" s="221" t="s">
        <v>583</v>
      </c>
      <c r="D364" s="221" t="s">
        <v>176</v>
      </c>
      <c r="E364" s="222" t="s">
        <v>3114</v>
      </c>
      <c r="F364" s="223" t="s">
        <v>3115</v>
      </c>
      <c r="G364" s="224" t="s">
        <v>21</v>
      </c>
      <c r="H364" s="225">
        <v>2</v>
      </c>
      <c r="I364" s="226"/>
      <c r="J364" s="227">
        <f>ROUND(I364*H364,2)</f>
        <v>0</v>
      </c>
      <c r="K364" s="223" t="s">
        <v>21</v>
      </c>
      <c r="L364" s="72"/>
      <c r="M364" s="228" t="s">
        <v>21</v>
      </c>
      <c r="N364" s="229" t="s">
        <v>40</v>
      </c>
      <c r="O364" s="47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AR364" s="24" t="s">
        <v>181</v>
      </c>
      <c r="AT364" s="24" t="s">
        <v>176</v>
      </c>
      <c r="AU364" s="24" t="s">
        <v>188</v>
      </c>
      <c r="AY364" s="24" t="s">
        <v>174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4" t="s">
        <v>77</v>
      </c>
      <c r="BK364" s="232">
        <f>ROUND(I364*H364,2)</f>
        <v>0</v>
      </c>
      <c r="BL364" s="24" t="s">
        <v>181</v>
      </c>
      <c r="BM364" s="24" t="s">
        <v>1006</v>
      </c>
    </row>
    <row r="365" s="13" customFormat="1">
      <c r="B365" s="256"/>
      <c r="C365" s="257"/>
      <c r="D365" s="235" t="s">
        <v>182</v>
      </c>
      <c r="E365" s="258" t="s">
        <v>21</v>
      </c>
      <c r="F365" s="259" t="s">
        <v>3116</v>
      </c>
      <c r="G365" s="257"/>
      <c r="H365" s="258" t="s">
        <v>21</v>
      </c>
      <c r="I365" s="260"/>
      <c r="J365" s="257"/>
      <c r="K365" s="257"/>
      <c r="L365" s="261"/>
      <c r="M365" s="262"/>
      <c r="N365" s="263"/>
      <c r="O365" s="263"/>
      <c r="P365" s="263"/>
      <c r="Q365" s="263"/>
      <c r="R365" s="263"/>
      <c r="S365" s="263"/>
      <c r="T365" s="264"/>
      <c r="AT365" s="265" t="s">
        <v>182</v>
      </c>
      <c r="AU365" s="265" t="s">
        <v>188</v>
      </c>
      <c r="AV365" s="13" t="s">
        <v>77</v>
      </c>
      <c r="AW365" s="13" t="s">
        <v>33</v>
      </c>
      <c r="AX365" s="13" t="s">
        <v>69</v>
      </c>
      <c r="AY365" s="265" t="s">
        <v>174</v>
      </c>
    </row>
    <row r="366" s="13" customFormat="1">
      <c r="B366" s="256"/>
      <c r="C366" s="257"/>
      <c r="D366" s="235" t="s">
        <v>182</v>
      </c>
      <c r="E366" s="258" t="s">
        <v>21</v>
      </c>
      <c r="F366" s="259" t="s">
        <v>3113</v>
      </c>
      <c r="G366" s="257"/>
      <c r="H366" s="258" t="s">
        <v>21</v>
      </c>
      <c r="I366" s="260"/>
      <c r="J366" s="257"/>
      <c r="K366" s="257"/>
      <c r="L366" s="261"/>
      <c r="M366" s="262"/>
      <c r="N366" s="263"/>
      <c r="O366" s="263"/>
      <c r="P366" s="263"/>
      <c r="Q366" s="263"/>
      <c r="R366" s="263"/>
      <c r="S366" s="263"/>
      <c r="T366" s="264"/>
      <c r="AT366" s="265" t="s">
        <v>182</v>
      </c>
      <c r="AU366" s="265" t="s">
        <v>188</v>
      </c>
      <c r="AV366" s="13" t="s">
        <v>77</v>
      </c>
      <c r="AW366" s="13" t="s">
        <v>33</v>
      </c>
      <c r="AX366" s="13" t="s">
        <v>69</v>
      </c>
      <c r="AY366" s="265" t="s">
        <v>174</v>
      </c>
    </row>
    <row r="367" s="11" customFormat="1">
      <c r="B367" s="233"/>
      <c r="C367" s="234"/>
      <c r="D367" s="235" t="s">
        <v>182</v>
      </c>
      <c r="E367" s="236" t="s">
        <v>21</v>
      </c>
      <c r="F367" s="237" t="s">
        <v>2695</v>
      </c>
      <c r="G367" s="234"/>
      <c r="H367" s="238">
        <v>2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182</v>
      </c>
      <c r="AU367" s="244" t="s">
        <v>188</v>
      </c>
      <c r="AV367" s="11" t="s">
        <v>79</v>
      </c>
      <c r="AW367" s="11" t="s">
        <v>33</v>
      </c>
      <c r="AX367" s="11" t="s">
        <v>69</v>
      </c>
      <c r="AY367" s="244" t="s">
        <v>174</v>
      </c>
    </row>
    <row r="368" s="12" customFormat="1">
      <c r="B368" s="245"/>
      <c r="C368" s="246"/>
      <c r="D368" s="235" t="s">
        <v>182</v>
      </c>
      <c r="E368" s="247" t="s">
        <v>21</v>
      </c>
      <c r="F368" s="248" t="s">
        <v>184</v>
      </c>
      <c r="G368" s="246"/>
      <c r="H368" s="249">
        <v>2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AT368" s="255" t="s">
        <v>182</v>
      </c>
      <c r="AU368" s="255" t="s">
        <v>188</v>
      </c>
      <c r="AV368" s="12" t="s">
        <v>181</v>
      </c>
      <c r="AW368" s="12" t="s">
        <v>33</v>
      </c>
      <c r="AX368" s="12" t="s">
        <v>77</v>
      </c>
      <c r="AY368" s="255" t="s">
        <v>174</v>
      </c>
    </row>
    <row r="369" s="1" customFormat="1" ht="25.5" customHeight="1">
      <c r="B369" s="46"/>
      <c r="C369" s="221" t="s">
        <v>1007</v>
      </c>
      <c r="D369" s="221" t="s">
        <v>176</v>
      </c>
      <c r="E369" s="222" t="s">
        <v>3117</v>
      </c>
      <c r="F369" s="223" t="s">
        <v>3115</v>
      </c>
      <c r="G369" s="224" t="s">
        <v>21</v>
      </c>
      <c r="H369" s="225">
        <v>2</v>
      </c>
      <c r="I369" s="226"/>
      <c r="J369" s="227">
        <f>ROUND(I369*H369,2)</f>
        <v>0</v>
      </c>
      <c r="K369" s="223" t="s">
        <v>21</v>
      </c>
      <c r="L369" s="72"/>
      <c r="M369" s="228" t="s">
        <v>21</v>
      </c>
      <c r="N369" s="229" t="s">
        <v>40</v>
      </c>
      <c r="O369" s="47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AR369" s="24" t="s">
        <v>181</v>
      </c>
      <c r="AT369" s="24" t="s">
        <v>176</v>
      </c>
      <c r="AU369" s="24" t="s">
        <v>188</v>
      </c>
      <c r="AY369" s="24" t="s">
        <v>174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77</v>
      </c>
      <c r="BK369" s="232">
        <f>ROUND(I369*H369,2)</f>
        <v>0</v>
      </c>
      <c r="BL369" s="24" t="s">
        <v>181</v>
      </c>
      <c r="BM369" s="24" t="s">
        <v>1010</v>
      </c>
    </row>
    <row r="370" s="13" customFormat="1">
      <c r="B370" s="256"/>
      <c r="C370" s="257"/>
      <c r="D370" s="235" t="s">
        <v>182</v>
      </c>
      <c r="E370" s="258" t="s">
        <v>21</v>
      </c>
      <c r="F370" s="259" t="s">
        <v>3116</v>
      </c>
      <c r="G370" s="257"/>
      <c r="H370" s="258" t="s">
        <v>21</v>
      </c>
      <c r="I370" s="260"/>
      <c r="J370" s="257"/>
      <c r="K370" s="257"/>
      <c r="L370" s="261"/>
      <c r="M370" s="262"/>
      <c r="N370" s="263"/>
      <c r="O370" s="263"/>
      <c r="P370" s="263"/>
      <c r="Q370" s="263"/>
      <c r="R370" s="263"/>
      <c r="S370" s="263"/>
      <c r="T370" s="264"/>
      <c r="AT370" s="265" t="s">
        <v>182</v>
      </c>
      <c r="AU370" s="265" t="s">
        <v>188</v>
      </c>
      <c r="AV370" s="13" t="s">
        <v>77</v>
      </c>
      <c r="AW370" s="13" t="s">
        <v>33</v>
      </c>
      <c r="AX370" s="13" t="s">
        <v>69</v>
      </c>
      <c r="AY370" s="265" t="s">
        <v>174</v>
      </c>
    </row>
    <row r="371" s="13" customFormat="1">
      <c r="B371" s="256"/>
      <c r="C371" s="257"/>
      <c r="D371" s="235" t="s">
        <v>182</v>
      </c>
      <c r="E371" s="258" t="s">
        <v>21</v>
      </c>
      <c r="F371" s="259" t="s">
        <v>3113</v>
      </c>
      <c r="G371" s="257"/>
      <c r="H371" s="258" t="s">
        <v>21</v>
      </c>
      <c r="I371" s="260"/>
      <c r="J371" s="257"/>
      <c r="K371" s="257"/>
      <c r="L371" s="261"/>
      <c r="M371" s="262"/>
      <c r="N371" s="263"/>
      <c r="O371" s="263"/>
      <c r="P371" s="263"/>
      <c r="Q371" s="263"/>
      <c r="R371" s="263"/>
      <c r="S371" s="263"/>
      <c r="T371" s="264"/>
      <c r="AT371" s="265" t="s">
        <v>182</v>
      </c>
      <c r="AU371" s="265" t="s">
        <v>188</v>
      </c>
      <c r="AV371" s="13" t="s">
        <v>77</v>
      </c>
      <c r="AW371" s="13" t="s">
        <v>33</v>
      </c>
      <c r="AX371" s="13" t="s">
        <v>69</v>
      </c>
      <c r="AY371" s="265" t="s">
        <v>174</v>
      </c>
    </row>
    <row r="372" s="11" customFormat="1">
      <c r="B372" s="233"/>
      <c r="C372" s="234"/>
      <c r="D372" s="235" t="s">
        <v>182</v>
      </c>
      <c r="E372" s="236" t="s">
        <v>21</v>
      </c>
      <c r="F372" s="237" t="s">
        <v>2695</v>
      </c>
      <c r="G372" s="234"/>
      <c r="H372" s="238">
        <v>2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182</v>
      </c>
      <c r="AU372" s="244" t="s">
        <v>188</v>
      </c>
      <c r="AV372" s="11" t="s">
        <v>79</v>
      </c>
      <c r="AW372" s="11" t="s">
        <v>33</v>
      </c>
      <c r="AX372" s="11" t="s">
        <v>69</v>
      </c>
      <c r="AY372" s="244" t="s">
        <v>174</v>
      </c>
    </row>
    <row r="373" s="12" customFormat="1">
      <c r="B373" s="245"/>
      <c r="C373" s="246"/>
      <c r="D373" s="235" t="s">
        <v>182</v>
      </c>
      <c r="E373" s="247" t="s">
        <v>21</v>
      </c>
      <c r="F373" s="248" t="s">
        <v>184</v>
      </c>
      <c r="G373" s="246"/>
      <c r="H373" s="249">
        <v>2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AT373" s="255" t="s">
        <v>182</v>
      </c>
      <c r="AU373" s="255" t="s">
        <v>188</v>
      </c>
      <c r="AV373" s="12" t="s">
        <v>181</v>
      </c>
      <c r="AW373" s="12" t="s">
        <v>33</v>
      </c>
      <c r="AX373" s="12" t="s">
        <v>77</v>
      </c>
      <c r="AY373" s="255" t="s">
        <v>174</v>
      </c>
    </row>
    <row r="374" s="1" customFormat="1" ht="25.5" customHeight="1">
      <c r="B374" s="46"/>
      <c r="C374" s="221" t="s">
        <v>592</v>
      </c>
      <c r="D374" s="221" t="s">
        <v>176</v>
      </c>
      <c r="E374" s="222" t="s">
        <v>3118</v>
      </c>
      <c r="F374" s="223" t="s">
        <v>3115</v>
      </c>
      <c r="G374" s="224" t="s">
        <v>21</v>
      </c>
      <c r="H374" s="225">
        <v>2</v>
      </c>
      <c r="I374" s="226"/>
      <c r="J374" s="227">
        <f>ROUND(I374*H374,2)</f>
        <v>0</v>
      </c>
      <c r="K374" s="223" t="s">
        <v>21</v>
      </c>
      <c r="L374" s="72"/>
      <c r="M374" s="228" t="s">
        <v>21</v>
      </c>
      <c r="N374" s="229" t="s">
        <v>40</v>
      </c>
      <c r="O374" s="47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AR374" s="24" t="s">
        <v>181</v>
      </c>
      <c r="AT374" s="24" t="s">
        <v>176</v>
      </c>
      <c r="AU374" s="24" t="s">
        <v>188</v>
      </c>
      <c r="AY374" s="24" t="s">
        <v>174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4" t="s">
        <v>77</v>
      </c>
      <c r="BK374" s="232">
        <f>ROUND(I374*H374,2)</f>
        <v>0</v>
      </c>
      <c r="BL374" s="24" t="s">
        <v>181</v>
      </c>
      <c r="BM374" s="24" t="s">
        <v>1016</v>
      </c>
    </row>
    <row r="375" s="13" customFormat="1">
      <c r="B375" s="256"/>
      <c r="C375" s="257"/>
      <c r="D375" s="235" t="s">
        <v>182</v>
      </c>
      <c r="E375" s="258" t="s">
        <v>21</v>
      </c>
      <c r="F375" s="259" t="s">
        <v>3116</v>
      </c>
      <c r="G375" s="257"/>
      <c r="H375" s="258" t="s">
        <v>21</v>
      </c>
      <c r="I375" s="260"/>
      <c r="J375" s="257"/>
      <c r="K375" s="257"/>
      <c r="L375" s="261"/>
      <c r="M375" s="262"/>
      <c r="N375" s="263"/>
      <c r="O375" s="263"/>
      <c r="P375" s="263"/>
      <c r="Q375" s="263"/>
      <c r="R375" s="263"/>
      <c r="S375" s="263"/>
      <c r="T375" s="264"/>
      <c r="AT375" s="265" t="s">
        <v>182</v>
      </c>
      <c r="AU375" s="265" t="s">
        <v>188</v>
      </c>
      <c r="AV375" s="13" t="s">
        <v>77</v>
      </c>
      <c r="AW375" s="13" t="s">
        <v>33</v>
      </c>
      <c r="AX375" s="13" t="s">
        <v>69</v>
      </c>
      <c r="AY375" s="265" t="s">
        <v>174</v>
      </c>
    </row>
    <row r="376" s="13" customFormat="1">
      <c r="B376" s="256"/>
      <c r="C376" s="257"/>
      <c r="D376" s="235" t="s">
        <v>182</v>
      </c>
      <c r="E376" s="258" t="s">
        <v>21</v>
      </c>
      <c r="F376" s="259" t="s">
        <v>3113</v>
      </c>
      <c r="G376" s="257"/>
      <c r="H376" s="258" t="s">
        <v>21</v>
      </c>
      <c r="I376" s="260"/>
      <c r="J376" s="257"/>
      <c r="K376" s="257"/>
      <c r="L376" s="261"/>
      <c r="M376" s="262"/>
      <c r="N376" s="263"/>
      <c r="O376" s="263"/>
      <c r="P376" s="263"/>
      <c r="Q376" s="263"/>
      <c r="R376" s="263"/>
      <c r="S376" s="263"/>
      <c r="T376" s="264"/>
      <c r="AT376" s="265" t="s">
        <v>182</v>
      </c>
      <c r="AU376" s="265" t="s">
        <v>188</v>
      </c>
      <c r="AV376" s="13" t="s">
        <v>77</v>
      </c>
      <c r="AW376" s="13" t="s">
        <v>33</v>
      </c>
      <c r="AX376" s="13" t="s">
        <v>69</v>
      </c>
      <c r="AY376" s="265" t="s">
        <v>174</v>
      </c>
    </row>
    <row r="377" s="11" customFormat="1">
      <c r="B377" s="233"/>
      <c r="C377" s="234"/>
      <c r="D377" s="235" t="s">
        <v>182</v>
      </c>
      <c r="E377" s="236" t="s">
        <v>21</v>
      </c>
      <c r="F377" s="237" t="s">
        <v>2695</v>
      </c>
      <c r="G377" s="234"/>
      <c r="H377" s="238">
        <v>2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182</v>
      </c>
      <c r="AU377" s="244" t="s">
        <v>188</v>
      </c>
      <c r="AV377" s="11" t="s">
        <v>79</v>
      </c>
      <c r="AW377" s="11" t="s">
        <v>33</v>
      </c>
      <c r="AX377" s="11" t="s">
        <v>69</v>
      </c>
      <c r="AY377" s="244" t="s">
        <v>174</v>
      </c>
    </row>
    <row r="378" s="12" customFormat="1">
      <c r="B378" s="245"/>
      <c r="C378" s="246"/>
      <c r="D378" s="235" t="s">
        <v>182</v>
      </c>
      <c r="E378" s="247" t="s">
        <v>21</v>
      </c>
      <c r="F378" s="248" t="s">
        <v>184</v>
      </c>
      <c r="G378" s="246"/>
      <c r="H378" s="249">
        <v>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182</v>
      </c>
      <c r="AU378" s="255" t="s">
        <v>188</v>
      </c>
      <c r="AV378" s="12" t="s">
        <v>181</v>
      </c>
      <c r="AW378" s="12" t="s">
        <v>33</v>
      </c>
      <c r="AX378" s="12" t="s">
        <v>77</v>
      </c>
      <c r="AY378" s="255" t="s">
        <v>174</v>
      </c>
    </row>
    <row r="379" s="1" customFormat="1" ht="16.5" customHeight="1">
      <c r="B379" s="46"/>
      <c r="C379" s="221" t="s">
        <v>1017</v>
      </c>
      <c r="D379" s="221" t="s">
        <v>176</v>
      </c>
      <c r="E379" s="222" t="s">
        <v>3119</v>
      </c>
      <c r="F379" s="223" t="s">
        <v>3120</v>
      </c>
      <c r="G379" s="224" t="s">
        <v>21</v>
      </c>
      <c r="H379" s="225">
        <v>1</v>
      </c>
      <c r="I379" s="226"/>
      <c r="J379" s="227">
        <f>ROUND(I379*H379,2)</f>
        <v>0</v>
      </c>
      <c r="K379" s="223" t="s">
        <v>21</v>
      </c>
      <c r="L379" s="72"/>
      <c r="M379" s="228" t="s">
        <v>21</v>
      </c>
      <c r="N379" s="229" t="s">
        <v>40</v>
      </c>
      <c r="O379" s="47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AR379" s="24" t="s">
        <v>181</v>
      </c>
      <c r="AT379" s="24" t="s">
        <v>176</v>
      </c>
      <c r="AU379" s="24" t="s">
        <v>188</v>
      </c>
      <c r="AY379" s="24" t="s">
        <v>174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24" t="s">
        <v>77</v>
      </c>
      <c r="BK379" s="232">
        <f>ROUND(I379*H379,2)</f>
        <v>0</v>
      </c>
      <c r="BL379" s="24" t="s">
        <v>181</v>
      </c>
      <c r="BM379" s="24" t="s">
        <v>1020</v>
      </c>
    </row>
    <row r="380" s="1" customFormat="1" ht="16.5" customHeight="1">
      <c r="B380" s="46"/>
      <c r="C380" s="221" t="s">
        <v>597</v>
      </c>
      <c r="D380" s="221" t="s">
        <v>176</v>
      </c>
      <c r="E380" s="222" t="s">
        <v>3119</v>
      </c>
      <c r="F380" s="223" t="s">
        <v>3120</v>
      </c>
      <c r="G380" s="224" t="s">
        <v>21</v>
      </c>
      <c r="H380" s="225">
        <v>1</v>
      </c>
      <c r="I380" s="226"/>
      <c r="J380" s="227">
        <f>ROUND(I380*H380,2)</f>
        <v>0</v>
      </c>
      <c r="K380" s="223" t="s">
        <v>21</v>
      </c>
      <c r="L380" s="72"/>
      <c r="M380" s="228" t="s">
        <v>21</v>
      </c>
      <c r="N380" s="229" t="s">
        <v>40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AR380" s="24" t="s">
        <v>181</v>
      </c>
      <c r="AT380" s="24" t="s">
        <v>176</v>
      </c>
      <c r="AU380" s="24" t="s">
        <v>188</v>
      </c>
      <c r="AY380" s="24" t="s">
        <v>174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77</v>
      </c>
      <c r="BK380" s="232">
        <f>ROUND(I380*H380,2)</f>
        <v>0</v>
      </c>
      <c r="BL380" s="24" t="s">
        <v>181</v>
      </c>
      <c r="BM380" s="24" t="s">
        <v>1022</v>
      </c>
    </row>
    <row r="381" s="1" customFormat="1" ht="16.5" customHeight="1">
      <c r="B381" s="46"/>
      <c r="C381" s="221" t="s">
        <v>1023</v>
      </c>
      <c r="D381" s="221" t="s">
        <v>176</v>
      </c>
      <c r="E381" s="222" t="s">
        <v>3121</v>
      </c>
      <c r="F381" s="223" t="s">
        <v>3122</v>
      </c>
      <c r="G381" s="224" t="s">
        <v>21</v>
      </c>
      <c r="H381" s="225">
        <v>1</v>
      </c>
      <c r="I381" s="226"/>
      <c r="J381" s="227">
        <f>ROUND(I381*H381,2)</f>
        <v>0</v>
      </c>
      <c r="K381" s="223" t="s">
        <v>21</v>
      </c>
      <c r="L381" s="72"/>
      <c r="M381" s="228" t="s">
        <v>21</v>
      </c>
      <c r="N381" s="229" t="s">
        <v>40</v>
      </c>
      <c r="O381" s="47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AR381" s="24" t="s">
        <v>181</v>
      </c>
      <c r="AT381" s="24" t="s">
        <v>176</v>
      </c>
      <c r="AU381" s="24" t="s">
        <v>188</v>
      </c>
      <c r="AY381" s="24" t="s">
        <v>174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24" t="s">
        <v>77</v>
      </c>
      <c r="BK381" s="232">
        <f>ROUND(I381*H381,2)</f>
        <v>0</v>
      </c>
      <c r="BL381" s="24" t="s">
        <v>181</v>
      </c>
      <c r="BM381" s="24" t="s">
        <v>1026</v>
      </c>
    </row>
    <row r="382" s="1" customFormat="1" ht="16.5" customHeight="1">
      <c r="B382" s="46"/>
      <c r="C382" s="221" t="s">
        <v>602</v>
      </c>
      <c r="D382" s="221" t="s">
        <v>176</v>
      </c>
      <c r="E382" s="222" t="s">
        <v>3123</v>
      </c>
      <c r="F382" s="223" t="s">
        <v>3124</v>
      </c>
      <c r="G382" s="224" t="s">
        <v>21</v>
      </c>
      <c r="H382" s="225">
        <v>2</v>
      </c>
      <c r="I382" s="226"/>
      <c r="J382" s="227">
        <f>ROUND(I382*H382,2)</f>
        <v>0</v>
      </c>
      <c r="K382" s="223" t="s">
        <v>21</v>
      </c>
      <c r="L382" s="72"/>
      <c r="M382" s="228" t="s">
        <v>21</v>
      </c>
      <c r="N382" s="229" t="s">
        <v>40</v>
      </c>
      <c r="O382" s="47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AR382" s="24" t="s">
        <v>181</v>
      </c>
      <c r="AT382" s="24" t="s">
        <v>176</v>
      </c>
      <c r="AU382" s="24" t="s">
        <v>188</v>
      </c>
      <c r="AY382" s="24" t="s">
        <v>174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24" t="s">
        <v>77</v>
      </c>
      <c r="BK382" s="232">
        <f>ROUND(I382*H382,2)</f>
        <v>0</v>
      </c>
      <c r="BL382" s="24" t="s">
        <v>181</v>
      </c>
      <c r="BM382" s="24" t="s">
        <v>1034</v>
      </c>
    </row>
    <row r="383" s="1" customFormat="1" ht="16.5" customHeight="1">
      <c r="B383" s="46"/>
      <c r="C383" s="221" t="s">
        <v>1035</v>
      </c>
      <c r="D383" s="221" t="s">
        <v>176</v>
      </c>
      <c r="E383" s="222" t="s">
        <v>3125</v>
      </c>
      <c r="F383" s="223" t="s">
        <v>3126</v>
      </c>
      <c r="G383" s="224" t="s">
        <v>2158</v>
      </c>
      <c r="H383" s="225">
        <v>1</v>
      </c>
      <c r="I383" s="226"/>
      <c r="J383" s="227">
        <f>ROUND(I383*H383,2)</f>
        <v>0</v>
      </c>
      <c r="K383" s="223" t="s">
        <v>21</v>
      </c>
      <c r="L383" s="72"/>
      <c r="M383" s="228" t="s">
        <v>21</v>
      </c>
      <c r="N383" s="229" t="s">
        <v>40</v>
      </c>
      <c r="O383" s="47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AR383" s="24" t="s">
        <v>181</v>
      </c>
      <c r="AT383" s="24" t="s">
        <v>176</v>
      </c>
      <c r="AU383" s="24" t="s">
        <v>188</v>
      </c>
      <c r="AY383" s="24" t="s">
        <v>174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77</v>
      </c>
      <c r="BK383" s="232">
        <f>ROUND(I383*H383,2)</f>
        <v>0</v>
      </c>
      <c r="BL383" s="24" t="s">
        <v>181</v>
      </c>
      <c r="BM383" s="24" t="s">
        <v>1039</v>
      </c>
    </row>
    <row r="384" s="1" customFormat="1" ht="16.5" customHeight="1">
      <c r="B384" s="46"/>
      <c r="C384" s="221" t="s">
        <v>606</v>
      </c>
      <c r="D384" s="221" t="s">
        <v>176</v>
      </c>
      <c r="E384" s="222" t="s">
        <v>3127</v>
      </c>
      <c r="F384" s="223" t="s">
        <v>3128</v>
      </c>
      <c r="G384" s="224" t="s">
        <v>21</v>
      </c>
      <c r="H384" s="225">
        <v>12</v>
      </c>
      <c r="I384" s="226"/>
      <c r="J384" s="227">
        <f>ROUND(I384*H384,2)</f>
        <v>0</v>
      </c>
      <c r="K384" s="223" t="s">
        <v>21</v>
      </c>
      <c r="L384" s="72"/>
      <c r="M384" s="228" t="s">
        <v>21</v>
      </c>
      <c r="N384" s="229" t="s">
        <v>40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AR384" s="24" t="s">
        <v>181</v>
      </c>
      <c r="AT384" s="24" t="s">
        <v>176</v>
      </c>
      <c r="AU384" s="24" t="s">
        <v>188</v>
      </c>
      <c r="AY384" s="24" t="s">
        <v>174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77</v>
      </c>
      <c r="BK384" s="232">
        <f>ROUND(I384*H384,2)</f>
        <v>0</v>
      </c>
      <c r="BL384" s="24" t="s">
        <v>181</v>
      </c>
      <c r="BM384" s="24" t="s">
        <v>1044</v>
      </c>
    </row>
    <row r="385" s="1" customFormat="1" ht="16.5" customHeight="1">
      <c r="B385" s="46"/>
      <c r="C385" s="221" t="s">
        <v>1045</v>
      </c>
      <c r="D385" s="221" t="s">
        <v>176</v>
      </c>
      <c r="E385" s="222" t="s">
        <v>3129</v>
      </c>
      <c r="F385" s="223" t="s">
        <v>3130</v>
      </c>
      <c r="G385" s="224" t="s">
        <v>21</v>
      </c>
      <c r="H385" s="225">
        <v>2</v>
      </c>
      <c r="I385" s="226"/>
      <c r="J385" s="227">
        <f>ROUND(I385*H385,2)</f>
        <v>0</v>
      </c>
      <c r="K385" s="223" t="s">
        <v>21</v>
      </c>
      <c r="L385" s="72"/>
      <c r="M385" s="228" t="s">
        <v>21</v>
      </c>
      <c r="N385" s="229" t="s">
        <v>40</v>
      </c>
      <c r="O385" s="4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AR385" s="24" t="s">
        <v>181</v>
      </c>
      <c r="AT385" s="24" t="s">
        <v>176</v>
      </c>
      <c r="AU385" s="24" t="s">
        <v>188</v>
      </c>
      <c r="AY385" s="24" t="s">
        <v>174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24" t="s">
        <v>77</v>
      </c>
      <c r="BK385" s="232">
        <f>ROUND(I385*H385,2)</f>
        <v>0</v>
      </c>
      <c r="BL385" s="24" t="s">
        <v>181</v>
      </c>
      <c r="BM385" s="24" t="s">
        <v>1048</v>
      </c>
    </row>
    <row r="386" s="1" customFormat="1" ht="16.5" customHeight="1">
      <c r="B386" s="46"/>
      <c r="C386" s="221" t="s">
        <v>610</v>
      </c>
      <c r="D386" s="221" t="s">
        <v>176</v>
      </c>
      <c r="E386" s="222" t="s">
        <v>3131</v>
      </c>
      <c r="F386" s="223" t="s">
        <v>3132</v>
      </c>
      <c r="G386" s="224" t="s">
        <v>21</v>
      </c>
      <c r="H386" s="225">
        <v>8</v>
      </c>
      <c r="I386" s="226"/>
      <c r="J386" s="227">
        <f>ROUND(I386*H386,2)</f>
        <v>0</v>
      </c>
      <c r="K386" s="223" t="s">
        <v>21</v>
      </c>
      <c r="L386" s="72"/>
      <c r="M386" s="228" t="s">
        <v>21</v>
      </c>
      <c r="N386" s="229" t="s">
        <v>40</v>
      </c>
      <c r="O386" s="47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AR386" s="24" t="s">
        <v>181</v>
      </c>
      <c r="AT386" s="24" t="s">
        <v>176</v>
      </c>
      <c r="AU386" s="24" t="s">
        <v>188</v>
      </c>
      <c r="AY386" s="24" t="s">
        <v>174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24" t="s">
        <v>77</v>
      </c>
      <c r="BK386" s="232">
        <f>ROUND(I386*H386,2)</f>
        <v>0</v>
      </c>
      <c r="BL386" s="24" t="s">
        <v>181</v>
      </c>
      <c r="BM386" s="24" t="s">
        <v>1051</v>
      </c>
    </row>
    <row r="387" s="1" customFormat="1" ht="16.5" customHeight="1">
      <c r="B387" s="46"/>
      <c r="C387" s="221" t="s">
        <v>1053</v>
      </c>
      <c r="D387" s="221" t="s">
        <v>176</v>
      </c>
      <c r="E387" s="222" t="s">
        <v>3133</v>
      </c>
      <c r="F387" s="223" t="s">
        <v>3134</v>
      </c>
      <c r="G387" s="224" t="s">
        <v>21</v>
      </c>
      <c r="H387" s="225">
        <v>2</v>
      </c>
      <c r="I387" s="226"/>
      <c r="J387" s="227">
        <f>ROUND(I387*H387,2)</f>
        <v>0</v>
      </c>
      <c r="K387" s="223" t="s">
        <v>21</v>
      </c>
      <c r="L387" s="72"/>
      <c r="M387" s="228" t="s">
        <v>21</v>
      </c>
      <c r="N387" s="229" t="s">
        <v>40</v>
      </c>
      <c r="O387" s="47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AR387" s="24" t="s">
        <v>181</v>
      </c>
      <c r="AT387" s="24" t="s">
        <v>176</v>
      </c>
      <c r="AU387" s="24" t="s">
        <v>188</v>
      </c>
      <c r="AY387" s="24" t="s">
        <v>174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4" t="s">
        <v>77</v>
      </c>
      <c r="BK387" s="232">
        <f>ROUND(I387*H387,2)</f>
        <v>0</v>
      </c>
      <c r="BL387" s="24" t="s">
        <v>181</v>
      </c>
      <c r="BM387" s="24" t="s">
        <v>1056</v>
      </c>
    </row>
    <row r="388" s="1" customFormat="1" ht="16.5" customHeight="1">
      <c r="B388" s="46"/>
      <c r="C388" s="221" t="s">
        <v>615</v>
      </c>
      <c r="D388" s="221" t="s">
        <v>176</v>
      </c>
      <c r="E388" s="222" t="s">
        <v>3135</v>
      </c>
      <c r="F388" s="223" t="s">
        <v>3136</v>
      </c>
      <c r="G388" s="224" t="s">
        <v>2158</v>
      </c>
      <c r="H388" s="225">
        <v>1</v>
      </c>
      <c r="I388" s="226"/>
      <c r="J388" s="227">
        <f>ROUND(I388*H388,2)</f>
        <v>0</v>
      </c>
      <c r="K388" s="223" t="s">
        <v>21</v>
      </c>
      <c r="L388" s="72"/>
      <c r="M388" s="228" t="s">
        <v>21</v>
      </c>
      <c r="N388" s="229" t="s">
        <v>40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AR388" s="24" t="s">
        <v>181</v>
      </c>
      <c r="AT388" s="24" t="s">
        <v>176</v>
      </c>
      <c r="AU388" s="24" t="s">
        <v>188</v>
      </c>
      <c r="AY388" s="24" t="s">
        <v>174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77</v>
      </c>
      <c r="BK388" s="232">
        <f>ROUND(I388*H388,2)</f>
        <v>0</v>
      </c>
      <c r="BL388" s="24" t="s">
        <v>181</v>
      </c>
      <c r="BM388" s="24" t="s">
        <v>1059</v>
      </c>
    </row>
    <row r="389" s="1" customFormat="1" ht="16.5" customHeight="1">
      <c r="B389" s="46"/>
      <c r="C389" s="221" t="s">
        <v>1062</v>
      </c>
      <c r="D389" s="221" t="s">
        <v>176</v>
      </c>
      <c r="E389" s="222" t="s">
        <v>3137</v>
      </c>
      <c r="F389" s="223" t="s">
        <v>2896</v>
      </c>
      <c r="G389" s="224" t="s">
        <v>2158</v>
      </c>
      <c r="H389" s="225">
        <v>1</v>
      </c>
      <c r="I389" s="226"/>
      <c r="J389" s="227">
        <f>ROUND(I389*H389,2)</f>
        <v>0</v>
      </c>
      <c r="K389" s="223" t="s">
        <v>21</v>
      </c>
      <c r="L389" s="72"/>
      <c r="M389" s="228" t="s">
        <v>21</v>
      </c>
      <c r="N389" s="229" t="s">
        <v>40</v>
      </c>
      <c r="O389" s="47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4" t="s">
        <v>181</v>
      </c>
      <c r="AT389" s="24" t="s">
        <v>176</v>
      </c>
      <c r="AU389" s="24" t="s">
        <v>188</v>
      </c>
      <c r="AY389" s="24" t="s">
        <v>174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4" t="s">
        <v>77</v>
      </c>
      <c r="BK389" s="232">
        <f>ROUND(I389*H389,2)</f>
        <v>0</v>
      </c>
      <c r="BL389" s="24" t="s">
        <v>181</v>
      </c>
      <c r="BM389" s="24" t="s">
        <v>1066</v>
      </c>
    </row>
    <row r="390" s="1" customFormat="1" ht="16.5" customHeight="1">
      <c r="B390" s="46"/>
      <c r="C390" s="221" t="s">
        <v>619</v>
      </c>
      <c r="D390" s="221" t="s">
        <v>176</v>
      </c>
      <c r="E390" s="222" t="s">
        <v>3138</v>
      </c>
      <c r="F390" s="223" t="s">
        <v>3139</v>
      </c>
      <c r="G390" s="224" t="s">
        <v>2158</v>
      </c>
      <c r="H390" s="225">
        <v>1</v>
      </c>
      <c r="I390" s="226"/>
      <c r="J390" s="227">
        <f>ROUND(I390*H390,2)</f>
        <v>0</v>
      </c>
      <c r="K390" s="223" t="s">
        <v>21</v>
      </c>
      <c r="L390" s="72"/>
      <c r="M390" s="228" t="s">
        <v>21</v>
      </c>
      <c r="N390" s="229" t="s">
        <v>40</v>
      </c>
      <c r="O390" s="47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AR390" s="24" t="s">
        <v>181</v>
      </c>
      <c r="AT390" s="24" t="s">
        <v>176</v>
      </c>
      <c r="AU390" s="24" t="s">
        <v>188</v>
      </c>
      <c r="AY390" s="24" t="s">
        <v>174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24" t="s">
        <v>77</v>
      </c>
      <c r="BK390" s="232">
        <f>ROUND(I390*H390,2)</f>
        <v>0</v>
      </c>
      <c r="BL390" s="24" t="s">
        <v>181</v>
      </c>
      <c r="BM390" s="24" t="s">
        <v>1070</v>
      </c>
    </row>
    <row r="391" s="1" customFormat="1" ht="16.5" customHeight="1">
      <c r="B391" s="46"/>
      <c r="C391" s="221" t="s">
        <v>1072</v>
      </c>
      <c r="D391" s="221" t="s">
        <v>176</v>
      </c>
      <c r="E391" s="222" t="s">
        <v>3140</v>
      </c>
      <c r="F391" s="223" t="s">
        <v>3141</v>
      </c>
      <c r="G391" s="224" t="s">
        <v>2158</v>
      </c>
      <c r="H391" s="225">
        <v>1</v>
      </c>
      <c r="I391" s="226"/>
      <c r="J391" s="227">
        <f>ROUND(I391*H391,2)</f>
        <v>0</v>
      </c>
      <c r="K391" s="223" t="s">
        <v>21</v>
      </c>
      <c r="L391" s="72"/>
      <c r="M391" s="228" t="s">
        <v>21</v>
      </c>
      <c r="N391" s="229" t="s">
        <v>40</v>
      </c>
      <c r="O391" s="47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AR391" s="24" t="s">
        <v>181</v>
      </c>
      <c r="AT391" s="24" t="s">
        <v>176</v>
      </c>
      <c r="AU391" s="24" t="s">
        <v>188</v>
      </c>
      <c r="AY391" s="24" t="s">
        <v>174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4" t="s">
        <v>77</v>
      </c>
      <c r="BK391" s="232">
        <f>ROUND(I391*H391,2)</f>
        <v>0</v>
      </c>
      <c r="BL391" s="24" t="s">
        <v>181</v>
      </c>
      <c r="BM391" s="24" t="s">
        <v>1075</v>
      </c>
    </row>
    <row r="392" s="1" customFormat="1" ht="16.5" customHeight="1">
      <c r="B392" s="46"/>
      <c r="C392" s="221" t="s">
        <v>623</v>
      </c>
      <c r="D392" s="221" t="s">
        <v>176</v>
      </c>
      <c r="E392" s="222" t="s">
        <v>3142</v>
      </c>
      <c r="F392" s="223" t="s">
        <v>3143</v>
      </c>
      <c r="G392" s="224" t="s">
        <v>2158</v>
      </c>
      <c r="H392" s="225">
        <v>1</v>
      </c>
      <c r="I392" s="226"/>
      <c r="J392" s="227">
        <f>ROUND(I392*H392,2)</f>
        <v>0</v>
      </c>
      <c r="K392" s="223" t="s">
        <v>21</v>
      </c>
      <c r="L392" s="72"/>
      <c r="M392" s="228" t="s">
        <v>21</v>
      </c>
      <c r="N392" s="229" t="s">
        <v>40</v>
      </c>
      <c r="O392" s="47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AR392" s="24" t="s">
        <v>181</v>
      </c>
      <c r="AT392" s="24" t="s">
        <v>176</v>
      </c>
      <c r="AU392" s="24" t="s">
        <v>188</v>
      </c>
      <c r="AY392" s="24" t="s">
        <v>174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4" t="s">
        <v>77</v>
      </c>
      <c r="BK392" s="232">
        <f>ROUND(I392*H392,2)</f>
        <v>0</v>
      </c>
      <c r="BL392" s="24" t="s">
        <v>181</v>
      </c>
      <c r="BM392" s="24" t="s">
        <v>995</v>
      </c>
    </row>
    <row r="393" s="1" customFormat="1" ht="16.5" customHeight="1">
      <c r="B393" s="46"/>
      <c r="C393" s="221" t="s">
        <v>1080</v>
      </c>
      <c r="D393" s="221" t="s">
        <v>176</v>
      </c>
      <c r="E393" s="222" t="s">
        <v>3144</v>
      </c>
      <c r="F393" s="223" t="s">
        <v>3145</v>
      </c>
      <c r="G393" s="224" t="s">
        <v>2158</v>
      </c>
      <c r="H393" s="225">
        <v>1</v>
      </c>
      <c r="I393" s="226"/>
      <c r="J393" s="227">
        <f>ROUND(I393*H393,2)</f>
        <v>0</v>
      </c>
      <c r="K393" s="223" t="s">
        <v>21</v>
      </c>
      <c r="L393" s="72"/>
      <c r="M393" s="228" t="s">
        <v>21</v>
      </c>
      <c r="N393" s="229" t="s">
        <v>40</v>
      </c>
      <c r="O393" s="47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AR393" s="24" t="s">
        <v>181</v>
      </c>
      <c r="AT393" s="24" t="s">
        <v>176</v>
      </c>
      <c r="AU393" s="24" t="s">
        <v>188</v>
      </c>
      <c r="AY393" s="24" t="s">
        <v>174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77</v>
      </c>
      <c r="BK393" s="232">
        <f>ROUND(I393*H393,2)</f>
        <v>0</v>
      </c>
      <c r="BL393" s="24" t="s">
        <v>181</v>
      </c>
      <c r="BM393" s="24" t="s">
        <v>1083</v>
      </c>
    </row>
    <row r="394" s="1" customFormat="1" ht="16.5" customHeight="1">
      <c r="B394" s="46"/>
      <c r="C394" s="221" t="s">
        <v>627</v>
      </c>
      <c r="D394" s="221" t="s">
        <v>176</v>
      </c>
      <c r="E394" s="222" t="s">
        <v>3146</v>
      </c>
      <c r="F394" s="223" t="s">
        <v>3147</v>
      </c>
      <c r="G394" s="224" t="s">
        <v>21</v>
      </c>
      <c r="H394" s="225">
        <v>4</v>
      </c>
      <c r="I394" s="226"/>
      <c r="J394" s="227">
        <f>ROUND(I394*H394,2)</f>
        <v>0</v>
      </c>
      <c r="K394" s="223" t="s">
        <v>21</v>
      </c>
      <c r="L394" s="72"/>
      <c r="M394" s="228" t="s">
        <v>21</v>
      </c>
      <c r="N394" s="229" t="s">
        <v>40</v>
      </c>
      <c r="O394" s="47"/>
      <c r="P394" s="230">
        <f>O394*H394</f>
        <v>0</v>
      </c>
      <c r="Q394" s="230">
        <v>0</v>
      </c>
      <c r="R394" s="230">
        <f>Q394*H394</f>
        <v>0</v>
      </c>
      <c r="S394" s="230">
        <v>0</v>
      </c>
      <c r="T394" s="231">
        <f>S394*H394</f>
        <v>0</v>
      </c>
      <c r="AR394" s="24" t="s">
        <v>181</v>
      </c>
      <c r="AT394" s="24" t="s">
        <v>176</v>
      </c>
      <c r="AU394" s="24" t="s">
        <v>188</v>
      </c>
      <c r="AY394" s="24" t="s">
        <v>174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24" t="s">
        <v>77</v>
      </c>
      <c r="BK394" s="232">
        <f>ROUND(I394*H394,2)</f>
        <v>0</v>
      </c>
      <c r="BL394" s="24" t="s">
        <v>181</v>
      </c>
      <c r="BM394" s="24" t="s">
        <v>1087</v>
      </c>
    </row>
    <row r="395" s="1" customFormat="1" ht="16.5" customHeight="1">
      <c r="B395" s="46"/>
      <c r="C395" s="221" t="s">
        <v>1089</v>
      </c>
      <c r="D395" s="221" t="s">
        <v>176</v>
      </c>
      <c r="E395" s="222" t="s">
        <v>3148</v>
      </c>
      <c r="F395" s="223" t="s">
        <v>3064</v>
      </c>
      <c r="G395" s="224" t="s">
        <v>2158</v>
      </c>
      <c r="H395" s="225">
        <v>2</v>
      </c>
      <c r="I395" s="226"/>
      <c r="J395" s="227">
        <f>ROUND(I395*H395,2)</f>
        <v>0</v>
      </c>
      <c r="K395" s="223" t="s">
        <v>21</v>
      </c>
      <c r="L395" s="72"/>
      <c r="M395" s="228" t="s">
        <v>21</v>
      </c>
      <c r="N395" s="229" t="s">
        <v>40</v>
      </c>
      <c r="O395" s="47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AR395" s="24" t="s">
        <v>181</v>
      </c>
      <c r="AT395" s="24" t="s">
        <v>176</v>
      </c>
      <c r="AU395" s="24" t="s">
        <v>188</v>
      </c>
      <c r="AY395" s="24" t="s">
        <v>174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24" t="s">
        <v>77</v>
      </c>
      <c r="BK395" s="232">
        <f>ROUND(I395*H395,2)</f>
        <v>0</v>
      </c>
      <c r="BL395" s="24" t="s">
        <v>181</v>
      </c>
      <c r="BM395" s="24" t="s">
        <v>1092</v>
      </c>
    </row>
    <row r="396" s="1" customFormat="1" ht="16.5" customHeight="1">
      <c r="B396" s="46"/>
      <c r="C396" s="221" t="s">
        <v>631</v>
      </c>
      <c r="D396" s="221" t="s">
        <v>176</v>
      </c>
      <c r="E396" s="222" t="s">
        <v>3149</v>
      </c>
      <c r="F396" s="223" t="s">
        <v>2970</v>
      </c>
      <c r="G396" s="224" t="s">
        <v>2158</v>
      </c>
      <c r="H396" s="225">
        <v>6</v>
      </c>
      <c r="I396" s="226"/>
      <c r="J396" s="227">
        <f>ROUND(I396*H396,2)</f>
        <v>0</v>
      </c>
      <c r="K396" s="223" t="s">
        <v>21</v>
      </c>
      <c r="L396" s="72"/>
      <c r="M396" s="228" t="s">
        <v>21</v>
      </c>
      <c r="N396" s="229" t="s">
        <v>40</v>
      </c>
      <c r="O396" s="47"/>
      <c r="P396" s="230">
        <f>O396*H396</f>
        <v>0</v>
      </c>
      <c r="Q396" s="230">
        <v>0</v>
      </c>
      <c r="R396" s="230">
        <f>Q396*H396</f>
        <v>0</v>
      </c>
      <c r="S396" s="230">
        <v>0</v>
      </c>
      <c r="T396" s="231">
        <f>S396*H396</f>
        <v>0</v>
      </c>
      <c r="AR396" s="24" t="s">
        <v>181</v>
      </c>
      <c r="AT396" s="24" t="s">
        <v>176</v>
      </c>
      <c r="AU396" s="24" t="s">
        <v>188</v>
      </c>
      <c r="AY396" s="24" t="s">
        <v>174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77</v>
      </c>
      <c r="BK396" s="232">
        <f>ROUND(I396*H396,2)</f>
        <v>0</v>
      </c>
      <c r="BL396" s="24" t="s">
        <v>181</v>
      </c>
      <c r="BM396" s="24" t="s">
        <v>636</v>
      </c>
    </row>
    <row r="397" s="1" customFormat="1" ht="25.5" customHeight="1">
      <c r="B397" s="46"/>
      <c r="C397" s="221" t="s">
        <v>1098</v>
      </c>
      <c r="D397" s="221" t="s">
        <v>176</v>
      </c>
      <c r="E397" s="222" t="s">
        <v>3150</v>
      </c>
      <c r="F397" s="223" t="s">
        <v>3151</v>
      </c>
      <c r="G397" s="224" t="s">
        <v>276</v>
      </c>
      <c r="H397" s="225">
        <v>32</v>
      </c>
      <c r="I397" s="226"/>
      <c r="J397" s="227">
        <f>ROUND(I397*H397,2)</f>
        <v>0</v>
      </c>
      <c r="K397" s="223" t="s">
        <v>21</v>
      </c>
      <c r="L397" s="72"/>
      <c r="M397" s="228" t="s">
        <v>21</v>
      </c>
      <c r="N397" s="229" t="s">
        <v>40</v>
      </c>
      <c r="O397" s="47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AR397" s="24" t="s">
        <v>181</v>
      </c>
      <c r="AT397" s="24" t="s">
        <v>176</v>
      </c>
      <c r="AU397" s="24" t="s">
        <v>188</v>
      </c>
      <c r="AY397" s="24" t="s">
        <v>174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4" t="s">
        <v>77</v>
      </c>
      <c r="BK397" s="232">
        <f>ROUND(I397*H397,2)</f>
        <v>0</v>
      </c>
      <c r="BL397" s="24" t="s">
        <v>181</v>
      </c>
      <c r="BM397" s="24" t="s">
        <v>645</v>
      </c>
    </row>
    <row r="398" s="1" customFormat="1" ht="25.5" customHeight="1">
      <c r="B398" s="46"/>
      <c r="C398" s="221" t="s">
        <v>634</v>
      </c>
      <c r="D398" s="221" t="s">
        <v>176</v>
      </c>
      <c r="E398" s="222" t="s">
        <v>3152</v>
      </c>
      <c r="F398" s="223" t="s">
        <v>3153</v>
      </c>
      <c r="G398" s="224" t="s">
        <v>276</v>
      </c>
      <c r="H398" s="225">
        <v>6</v>
      </c>
      <c r="I398" s="226"/>
      <c r="J398" s="227">
        <f>ROUND(I398*H398,2)</f>
        <v>0</v>
      </c>
      <c r="K398" s="223" t="s">
        <v>21</v>
      </c>
      <c r="L398" s="72"/>
      <c r="M398" s="228" t="s">
        <v>21</v>
      </c>
      <c r="N398" s="229" t="s">
        <v>40</v>
      </c>
      <c r="O398" s="47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AR398" s="24" t="s">
        <v>181</v>
      </c>
      <c r="AT398" s="24" t="s">
        <v>176</v>
      </c>
      <c r="AU398" s="24" t="s">
        <v>188</v>
      </c>
      <c r="AY398" s="24" t="s">
        <v>174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24" t="s">
        <v>77</v>
      </c>
      <c r="BK398" s="232">
        <f>ROUND(I398*H398,2)</f>
        <v>0</v>
      </c>
      <c r="BL398" s="24" t="s">
        <v>181</v>
      </c>
      <c r="BM398" s="24" t="s">
        <v>905</v>
      </c>
    </row>
    <row r="399" s="1" customFormat="1" ht="25.5" customHeight="1">
      <c r="B399" s="46"/>
      <c r="C399" s="221" t="s">
        <v>1105</v>
      </c>
      <c r="D399" s="221" t="s">
        <v>176</v>
      </c>
      <c r="E399" s="222" t="s">
        <v>3154</v>
      </c>
      <c r="F399" s="223" t="s">
        <v>3155</v>
      </c>
      <c r="G399" s="224" t="s">
        <v>276</v>
      </c>
      <c r="H399" s="225">
        <v>27</v>
      </c>
      <c r="I399" s="226"/>
      <c r="J399" s="227">
        <f>ROUND(I399*H399,2)</f>
        <v>0</v>
      </c>
      <c r="K399" s="223" t="s">
        <v>21</v>
      </c>
      <c r="L399" s="72"/>
      <c r="M399" s="228" t="s">
        <v>21</v>
      </c>
      <c r="N399" s="229" t="s">
        <v>40</v>
      </c>
      <c r="O399" s="47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AR399" s="24" t="s">
        <v>181</v>
      </c>
      <c r="AT399" s="24" t="s">
        <v>176</v>
      </c>
      <c r="AU399" s="24" t="s">
        <v>188</v>
      </c>
      <c r="AY399" s="24" t="s">
        <v>174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4" t="s">
        <v>77</v>
      </c>
      <c r="BK399" s="232">
        <f>ROUND(I399*H399,2)</f>
        <v>0</v>
      </c>
      <c r="BL399" s="24" t="s">
        <v>181</v>
      </c>
      <c r="BM399" s="24" t="s">
        <v>1108</v>
      </c>
    </row>
    <row r="400" s="1" customFormat="1" ht="25.5" customHeight="1">
      <c r="B400" s="46"/>
      <c r="C400" s="221" t="s">
        <v>652</v>
      </c>
      <c r="D400" s="221" t="s">
        <v>176</v>
      </c>
      <c r="E400" s="222" t="s">
        <v>3156</v>
      </c>
      <c r="F400" s="223" t="s">
        <v>3157</v>
      </c>
      <c r="G400" s="224" t="s">
        <v>276</v>
      </c>
      <c r="H400" s="225">
        <v>48</v>
      </c>
      <c r="I400" s="226"/>
      <c r="J400" s="227">
        <f>ROUND(I400*H400,2)</f>
        <v>0</v>
      </c>
      <c r="K400" s="223" t="s">
        <v>21</v>
      </c>
      <c r="L400" s="72"/>
      <c r="M400" s="228" t="s">
        <v>21</v>
      </c>
      <c r="N400" s="229" t="s">
        <v>40</v>
      </c>
      <c r="O400" s="47"/>
      <c r="P400" s="230">
        <f>O400*H400</f>
        <v>0</v>
      </c>
      <c r="Q400" s="230">
        <v>0</v>
      </c>
      <c r="R400" s="230">
        <f>Q400*H400</f>
        <v>0</v>
      </c>
      <c r="S400" s="230">
        <v>0</v>
      </c>
      <c r="T400" s="231">
        <f>S400*H400</f>
        <v>0</v>
      </c>
      <c r="AR400" s="24" t="s">
        <v>181</v>
      </c>
      <c r="AT400" s="24" t="s">
        <v>176</v>
      </c>
      <c r="AU400" s="24" t="s">
        <v>188</v>
      </c>
      <c r="AY400" s="24" t="s">
        <v>174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24" t="s">
        <v>77</v>
      </c>
      <c r="BK400" s="232">
        <f>ROUND(I400*H400,2)</f>
        <v>0</v>
      </c>
      <c r="BL400" s="24" t="s">
        <v>181</v>
      </c>
      <c r="BM400" s="24" t="s">
        <v>1114</v>
      </c>
    </row>
    <row r="401" s="1" customFormat="1" ht="25.5" customHeight="1">
      <c r="B401" s="46"/>
      <c r="C401" s="221" t="s">
        <v>1117</v>
      </c>
      <c r="D401" s="221" t="s">
        <v>176</v>
      </c>
      <c r="E401" s="222" t="s">
        <v>3158</v>
      </c>
      <c r="F401" s="223" t="s">
        <v>3159</v>
      </c>
      <c r="G401" s="224" t="s">
        <v>276</v>
      </c>
      <c r="H401" s="225">
        <v>16</v>
      </c>
      <c r="I401" s="226"/>
      <c r="J401" s="227">
        <f>ROUND(I401*H401,2)</f>
        <v>0</v>
      </c>
      <c r="K401" s="223" t="s">
        <v>21</v>
      </c>
      <c r="L401" s="72"/>
      <c r="M401" s="228" t="s">
        <v>21</v>
      </c>
      <c r="N401" s="229" t="s">
        <v>40</v>
      </c>
      <c r="O401" s="47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AR401" s="24" t="s">
        <v>181</v>
      </c>
      <c r="AT401" s="24" t="s">
        <v>176</v>
      </c>
      <c r="AU401" s="24" t="s">
        <v>188</v>
      </c>
      <c r="AY401" s="24" t="s">
        <v>174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4" t="s">
        <v>77</v>
      </c>
      <c r="BK401" s="232">
        <f>ROUND(I401*H401,2)</f>
        <v>0</v>
      </c>
      <c r="BL401" s="24" t="s">
        <v>181</v>
      </c>
      <c r="BM401" s="24" t="s">
        <v>1120</v>
      </c>
    </row>
    <row r="402" s="1" customFormat="1" ht="25.5" customHeight="1">
      <c r="B402" s="46"/>
      <c r="C402" s="221" t="s">
        <v>655</v>
      </c>
      <c r="D402" s="221" t="s">
        <v>176</v>
      </c>
      <c r="E402" s="222" t="s">
        <v>3160</v>
      </c>
      <c r="F402" s="223" t="s">
        <v>3161</v>
      </c>
      <c r="G402" s="224" t="s">
        <v>276</v>
      </c>
      <c r="H402" s="225">
        <v>22</v>
      </c>
      <c r="I402" s="226"/>
      <c r="J402" s="227">
        <f>ROUND(I402*H402,2)</f>
        <v>0</v>
      </c>
      <c r="K402" s="223" t="s">
        <v>21</v>
      </c>
      <c r="L402" s="72"/>
      <c r="M402" s="228" t="s">
        <v>21</v>
      </c>
      <c r="N402" s="229" t="s">
        <v>40</v>
      </c>
      <c r="O402" s="47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AR402" s="24" t="s">
        <v>181</v>
      </c>
      <c r="AT402" s="24" t="s">
        <v>176</v>
      </c>
      <c r="AU402" s="24" t="s">
        <v>188</v>
      </c>
      <c r="AY402" s="24" t="s">
        <v>174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77</v>
      </c>
      <c r="BK402" s="232">
        <f>ROUND(I402*H402,2)</f>
        <v>0</v>
      </c>
      <c r="BL402" s="24" t="s">
        <v>181</v>
      </c>
      <c r="BM402" s="24" t="s">
        <v>1127</v>
      </c>
    </row>
    <row r="403" s="1" customFormat="1" ht="25.5" customHeight="1">
      <c r="B403" s="46"/>
      <c r="C403" s="221" t="s">
        <v>1128</v>
      </c>
      <c r="D403" s="221" t="s">
        <v>176</v>
      </c>
      <c r="E403" s="222" t="s">
        <v>3162</v>
      </c>
      <c r="F403" s="223" t="s">
        <v>2944</v>
      </c>
      <c r="G403" s="224" t="s">
        <v>276</v>
      </c>
      <c r="H403" s="225">
        <v>112</v>
      </c>
      <c r="I403" s="226"/>
      <c r="J403" s="227">
        <f>ROUND(I403*H403,2)</f>
        <v>0</v>
      </c>
      <c r="K403" s="223" t="s">
        <v>21</v>
      </c>
      <c r="L403" s="72"/>
      <c r="M403" s="228" t="s">
        <v>21</v>
      </c>
      <c r="N403" s="229" t="s">
        <v>40</v>
      </c>
      <c r="O403" s="47"/>
      <c r="P403" s="230">
        <f>O403*H403</f>
        <v>0</v>
      </c>
      <c r="Q403" s="230">
        <v>0</v>
      </c>
      <c r="R403" s="230">
        <f>Q403*H403</f>
        <v>0</v>
      </c>
      <c r="S403" s="230">
        <v>0</v>
      </c>
      <c r="T403" s="231">
        <f>S403*H403</f>
        <v>0</v>
      </c>
      <c r="AR403" s="24" t="s">
        <v>181</v>
      </c>
      <c r="AT403" s="24" t="s">
        <v>176</v>
      </c>
      <c r="AU403" s="24" t="s">
        <v>188</v>
      </c>
      <c r="AY403" s="24" t="s">
        <v>174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4" t="s">
        <v>77</v>
      </c>
      <c r="BK403" s="232">
        <f>ROUND(I403*H403,2)</f>
        <v>0</v>
      </c>
      <c r="BL403" s="24" t="s">
        <v>181</v>
      </c>
      <c r="BM403" s="24" t="s">
        <v>1131</v>
      </c>
    </row>
    <row r="404" s="1" customFormat="1" ht="25.5" customHeight="1">
      <c r="B404" s="46"/>
      <c r="C404" s="221" t="s">
        <v>660</v>
      </c>
      <c r="D404" s="221" t="s">
        <v>176</v>
      </c>
      <c r="E404" s="222" t="s">
        <v>3163</v>
      </c>
      <c r="F404" s="223" t="s">
        <v>3164</v>
      </c>
      <c r="G404" s="224" t="s">
        <v>201</v>
      </c>
      <c r="H404" s="225">
        <v>25</v>
      </c>
      <c r="I404" s="226"/>
      <c r="J404" s="227">
        <f>ROUND(I404*H404,2)</f>
        <v>0</v>
      </c>
      <c r="K404" s="223" t="s">
        <v>21</v>
      </c>
      <c r="L404" s="72"/>
      <c r="M404" s="228" t="s">
        <v>21</v>
      </c>
      <c r="N404" s="229" t="s">
        <v>40</v>
      </c>
      <c r="O404" s="47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AR404" s="24" t="s">
        <v>181</v>
      </c>
      <c r="AT404" s="24" t="s">
        <v>176</v>
      </c>
      <c r="AU404" s="24" t="s">
        <v>188</v>
      </c>
      <c r="AY404" s="24" t="s">
        <v>174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4" t="s">
        <v>77</v>
      </c>
      <c r="BK404" s="232">
        <f>ROUND(I404*H404,2)</f>
        <v>0</v>
      </c>
      <c r="BL404" s="24" t="s">
        <v>181</v>
      </c>
      <c r="BM404" s="24" t="s">
        <v>1143</v>
      </c>
    </row>
    <row r="405" s="1" customFormat="1" ht="16.5" customHeight="1">
      <c r="B405" s="46"/>
      <c r="C405" s="221" t="s">
        <v>1144</v>
      </c>
      <c r="D405" s="221" t="s">
        <v>176</v>
      </c>
      <c r="E405" s="222" t="s">
        <v>3165</v>
      </c>
      <c r="F405" s="223" t="s">
        <v>2950</v>
      </c>
      <c r="G405" s="224" t="s">
        <v>201</v>
      </c>
      <c r="H405" s="225">
        <v>16</v>
      </c>
      <c r="I405" s="226"/>
      <c r="J405" s="227">
        <f>ROUND(I405*H405,2)</f>
        <v>0</v>
      </c>
      <c r="K405" s="223" t="s">
        <v>21</v>
      </c>
      <c r="L405" s="72"/>
      <c r="M405" s="228" t="s">
        <v>21</v>
      </c>
      <c r="N405" s="229" t="s">
        <v>40</v>
      </c>
      <c r="O405" s="47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AR405" s="24" t="s">
        <v>181</v>
      </c>
      <c r="AT405" s="24" t="s">
        <v>176</v>
      </c>
      <c r="AU405" s="24" t="s">
        <v>188</v>
      </c>
      <c r="AY405" s="24" t="s">
        <v>174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24" t="s">
        <v>77</v>
      </c>
      <c r="BK405" s="232">
        <f>ROUND(I405*H405,2)</f>
        <v>0</v>
      </c>
      <c r="BL405" s="24" t="s">
        <v>181</v>
      </c>
      <c r="BM405" s="24" t="s">
        <v>1147</v>
      </c>
    </row>
    <row r="406" s="1" customFormat="1" ht="16.5" customHeight="1">
      <c r="B406" s="46"/>
      <c r="C406" s="221" t="s">
        <v>664</v>
      </c>
      <c r="D406" s="221" t="s">
        <v>176</v>
      </c>
      <c r="E406" s="222" t="s">
        <v>3166</v>
      </c>
      <c r="F406" s="223" t="s">
        <v>2952</v>
      </c>
      <c r="G406" s="224" t="s">
        <v>201</v>
      </c>
      <c r="H406" s="225">
        <v>90</v>
      </c>
      <c r="I406" s="226"/>
      <c r="J406" s="227">
        <f>ROUND(I406*H406,2)</f>
        <v>0</v>
      </c>
      <c r="K406" s="223" t="s">
        <v>21</v>
      </c>
      <c r="L406" s="72"/>
      <c r="M406" s="228" t="s">
        <v>21</v>
      </c>
      <c r="N406" s="229" t="s">
        <v>40</v>
      </c>
      <c r="O406" s="47"/>
      <c r="P406" s="230">
        <f>O406*H406</f>
        <v>0</v>
      </c>
      <c r="Q406" s="230">
        <v>0</v>
      </c>
      <c r="R406" s="230">
        <f>Q406*H406</f>
        <v>0</v>
      </c>
      <c r="S406" s="230">
        <v>0</v>
      </c>
      <c r="T406" s="231">
        <f>S406*H406</f>
        <v>0</v>
      </c>
      <c r="AR406" s="24" t="s">
        <v>181</v>
      </c>
      <c r="AT406" s="24" t="s">
        <v>176</v>
      </c>
      <c r="AU406" s="24" t="s">
        <v>188</v>
      </c>
      <c r="AY406" s="24" t="s">
        <v>174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77</v>
      </c>
      <c r="BK406" s="232">
        <f>ROUND(I406*H406,2)</f>
        <v>0</v>
      </c>
      <c r="BL406" s="24" t="s">
        <v>181</v>
      </c>
      <c r="BM406" s="24" t="s">
        <v>1152</v>
      </c>
    </row>
    <row r="407" s="10" customFormat="1" ht="22.32" customHeight="1">
      <c r="B407" s="205"/>
      <c r="C407" s="206"/>
      <c r="D407" s="207" t="s">
        <v>68</v>
      </c>
      <c r="E407" s="219" t="s">
        <v>3167</v>
      </c>
      <c r="F407" s="219" t="s">
        <v>3168</v>
      </c>
      <c r="G407" s="206"/>
      <c r="H407" s="206"/>
      <c r="I407" s="209"/>
      <c r="J407" s="220">
        <f>BK407</f>
        <v>0</v>
      </c>
      <c r="K407" s="206"/>
      <c r="L407" s="211"/>
      <c r="M407" s="212"/>
      <c r="N407" s="213"/>
      <c r="O407" s="213"/>
      <c r="P407" s="214">
        <f>SUM(P408:P423)</f>
        <v>0</v>
      </c>
      <c r="Q407" s="213"/>
      <c r="R407" s="214">
        <f>SUM(R408:R423)</f>
        <v>0</v>
      </c>
      <c r="S407" s="213"/>
      <c r="T407" s="215">
        <f>SUM(T408:T423)</f>
        <v>0</v>
      </c>
      <c r="AR407" s="216" t="s">
        <v>77</v>
      </c>
      <c r="AT407" s="217" t="s">
        <v>68</v>
      </c>
      <c r="AU407" s="217" t="s">
        <v>79</v>
      </c>
      <c r="AY407" s="216" t="s">
        <v>174</v>
      </c>
      <c r="BK407" s="218">
        <f>SUM(BK408:BK423)</f>
        <v>0</v>
      </c>
    </row>
    <row r="408" s="1" customFormat="1" ht="16.5" customHeight="1">
      <c r="B408" s="46"/>
      <c r="C408" s="221" t="s">
        <v>1154</v>
      </c>
      <c r="D408" s="221" t="s">
        <v>176</v>
      </c>
      <c r="E408" s="222" t="s">
        <v>3169</v>
      </c>
      <c r="F408" s="223" t="s">
        <v>3084</v>
      </c>
      <c r="G408" s="224" t="s">
        <v>2158</v>
      </c>
      <c r="H408" s="225">
        <v>1</v>
      </c>
      <c r="I408" s="226"/>
      <c r="J408" s="227">
        <f>ROUND(I408*H408,2)</f>
        <v>0</v>
      </c>
      <c r="K408" s="223" t="s">
        <v>21</v>
      </c>
      <c r="L408" s="72"/>
      <c r="M408" s="228" t="s">
        <v>21</v>
      </c>
      <c r="N408" s="229" t="s">
        <v>40</v>
      </c>
      <c r="O408" s="47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AR408" s="24" t="s">
        <v>181</v>
      </c>
      <c r="AT408" s="24" t="s">
        <v>176</v>
      </c>
      <c r="AU408" s="24" t="s">
        <v>188</v>
      </c>
      <c r="AY408" s="24" t="s">
        <v>174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4" t="s">
        <v>77</v>
      </c>
      <c r="BK408" s="232">
        <f>ROUND(I408*H408,2)</f>
        <v>0</v>
      </c>
      <c r="BL408" s="24" t="s">
        <v>181</v>
      </c>
      <c r="BM408" s="24" t="s">
        <v>1157</v>
      </c>
    </row>
    <row r="409" s="13" customFormat="1">
      <c r="B409" s="256"/>
      <c r="C409" s="257"/>
      <c r="D409" s="235" t="s">
        <v>182</v>
      </c>
      <c r="E409" s="258" t="s">
        <v>21</v>
      </c>
      <c r="F409" s="259" t="s">
        <v>3070</v>
      </c>
      <c r="G409" s="257"/>
      <c r="H409" s="258" t="s">
        <v>21</v>
      </c>
      <c r="I409" s="260"/>
      <c r="J409" s="257"/>
      <c r="K409" s="257"/>
      <c r="L409" s="261"/>
      <c r="M409" s="262"/>
      <c r="N409" s="263"/>
      <c r="O409" s="263"/>
      <c r="P409" s="263"/>
      <c r="Q409" s="263"/>
      <c r="R409" s="263"/>
      <c r="S409" s="263"/>
      <c r="T409" s="264"/>
      <c r="AT409" s="265" t="s">
        <v>182</v>
      </c>
      <c r="AU409" s="265" t="s">
        <v>188</v>
      </c>
      <c r="AV409" s="13" t="s">
        <v>77</v>
      </c>
      <c r="AW409" s="13" t="s">
        <v>33</v>
      </c>
      <c r="AX409" s="13" t="s">
        <v>69</v>
      </c>
      <c r="AY409" s="265" t="s">
        <v>174</v>
      </c>
    </row>
    <row r="410" s="11" customFormat="1">
      <c r="B410" s="233"/>
      <c r="C410" s="234"/>
      <c r="D410" s="235" t="s">
        <v>182</v>
      </c>
      <c r="E410" s="236" t="s">
        <v>21</v>
      </c>
      <c r="F410" s="237" t="s">
        <v>2686</v>
      </c>
      <c r="G410" s="234"/>
      <c r="H410" s="238">
        <v>1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AT410" s="244" t="s">
        <v>182</v>
      </c>
      <c r="AU410" s="244" t="s">
        <v>188</v>
      </c>
      <c r="AV410" s="11" t="s">
        <v>79</v>
      </c>
      <c r="AW410" s="11" t="s">
        <v>33</v>
      </c>
      <c r="AX410" s="11" t="s">
        <v>69</v>
      </c>
      <c r="AY410" s="244" t="s">
        <v>174</v>
      </c>
    </row>
    <row r="411" s="12" customFormat="1">
      <c r="B411" s="245"/>
      <c r="C411" s="246"/>
      <c r="D411" s="235" t="s">
        <v>182</v>
      </c>
      <c r="E411" s="247" t="s">
        <v>21</v>
      </c>
      <c r="F411" s="248" t="s">
        <v>184</v>
      </c>
      <c r="G411" s="246"/>
      <c r="H411" s="249">
        <v>1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AT411" s="255" t="s">
        <v>182</v>
      </c>
      <c r="AU411" s="255" t="s">
        <v>188</v>
      </c>
      <c r="AV411" s="12" t="s">
        <v>181</v>
      </c>
      <c r="AW411" s="12" t="s">
        <v>33</v>
      </c>
      <c r="AX411" s="12" t="s">
        <v>77</v>
      </c>
      <c r="AY411" s="255" t="s">
        <v>174</v>
      </c>
    </row>
    <row r="412" s="1" customFormat="1" ht="16.5" customHeight="1">
      <c r="B412" s="46"/>
      <c r="C412" s="221" t="s">
        <v>669</v>
      </c>
      <c r="D412" s="221" t="s">
        <v>176</v>
      </c>
      <c r="E412" s="222" t="s">
        <v>3170</v>
      </c>
      <c r="F412" s="223" t="s">
        <v>3056</v>
      </c>
      <c r="G412" s="224" t="s">
        <v>2158</v>
      </c>
      <c r="H412" s="225">
        <v>2</v>
      </c>
      <c r="I412" s="226"/>
      <c r="J412" s="227">
        <f>ROUND(I412*H412,2)</f>
        <v>0</v>
      </c>
      <c r="K412" s="223" t="s">
        <v>21</v>
      </c>
      <c r="L412" s="72"/>
      <c r="M412" s="228" t="s">
        <v>21</v>
      </c>
      <c r="N412" s="229" t="s">
        <v>40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AR412" s="24" t="s">
        <v>181</v>
      </c>
      <c r="AT412" s="24" t="s">
        <v>176</v>
      </c>
      <c r="AU412" s="24" t="s">
        <v>188</v>
      </c>
      <c r="AY412" s="24" t="s">
        <v>174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77</v>
      </c>
      <c r="BK412" s="232">
        <f>ROUND(I412*H412,2)</f>
        <v>0</v>
      </c>
      <c r="BL412" s="24" t="s">
        <v>181</v>
      </c>
      <c r="BM412" s="24" t="s">
        <v>1161</v>
      </c>
    </row>
    <row r="413" s="1" customFormat="1" ht="16.5" customHeight="1">
      <c r="B413" s="46"/>
      <c r="C413" s="221" t="s">
        <v>1162</v>
      </c>
      <c r="D413" s="221" t="s">
        <v>176</v>
      </c>
      <c r="E413" s="222" t="s">
        <v>3171</v>
      </c>
      <c r="F413" s="223" t="s">
        <v>2962</v>
      </c>
      <c r="G413" s="224" t="s">
        <v>2158</v>
      </c>
      <c r="H413" s="225">
        <v>1</v>
      </c>
      <c r="I413" s="226"/>
      <c r="J413" s="227">
        <f>ROUND(I413*H413,2)</f>
        <v>0</v>
      </c>
      <c r="K413" s="223" t="s">
        <v>21</v>
      </c>
      <c r="L413" s="72"/>
      <c r="M413" s="228" t="s">
        <v>21</v>
      </c>
      <c r="N413" s="229" t="s">
        <v>40</v>
      </c>
      <c r="O413" s="47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AR413" s="24" t="s">
        <v>181</v>
      </c>
      <c r="AT413" s="24" t="s">
        <v>176</v>
      </c>
      <c r="AU413" s="24" t="s">
        <v>188</v>
      </c>
      <c r="AY413" s="24" t="s">
        <v>174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4" t="s">
        <v>77</v>
      </c>
      <c r="BK413" s="232">
        <f>ROUND(I413*H413,2)</f>
        <v>0</v>
      </c>
      <c r="BL413" s="24" t="s">
        <v>181</v>
      </c>
      <c r="BM413" s="24" t="s">
        <v>1165</v>
      </c>
    </row>
    <row r="414" s="1" customFormat="1" ht="16.5" customHeight="1">
      <c r="B414" s="46"/>
      <c r="C414" s="221" t="s">
        <v>673</v>
      </c>
      <c r="D414" s="221" t="s">
        <v>176</v>
      </c>
      <c r="E414" s="222" t="s">
        <v>3172</v>
      </c>
      <c r="F414" s="223" t="s">
        <v>3058</v>
      </c>
      <c r="G414" s="224" t="s">
        <v>2158</v>
      </c>
      <c r="H414" s="225">
        <v>1</v>
      </c>
      <c r="I414" s="226"/>
      <c r="J414" s="227">
        <f>ROUND(I414*H414,2)</f>
        <v>0</v>
      </c>
      <c r="K414" s="223" t="s">
        <v>21</v>
      </c>
      <c r="L414" s="72"/>
      <c r="M414" s="228" t="s">
        <v>21</v>
      </c>
      <c r="N414" s="229" t="s">
        <v>40</v>
      </c>
      <c r="O414" s="47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AR414" s="24" t="s">
        <v>181</v>
      </c>
      <c r="AT414" s="24" t="s">
        <v>176</v>
      </c>
      <c r="AU414" s="24" t="s">
        <v>188</v>
      </c>
      <c r="AY414" s="24" t="s">
        <v>174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24" t="s">
        <v>77</v>
      </c>
      <c r="BK414" s="232">
        <f>ROUND(I414*H414,2)</f>
        <v>0</v>
      </c>
      <c r="BL414" s="24" t="s">
        <v>181</v>
      </c>
      <c r="BM414" s="24" t="s">
        <v>1172</v>
      </c>
    </row>
    <row r="415" s="13" customFormat="1">
      <c r="B415" s="256"/>
      <c r="C415" s="257"/>
      <c r="D415" s="235" t="s">
        <v>182</v>
      </c>
      <c r="E415" s="258" t="s">
        <v>21</v>
      </c>
      <c r="F415" s="259" t="s">
        <v>2964</v>
      </c>
      <c r="G415" s="257"/>
      <c r="H415" s="258" t="s">
        <v>21</v>
      </c>
      <c r="I415" s="260"/>
      <c r="J415" s="257"/>
      <c r="K415" s="257"/>
      <c r="L415" s="261"/>
      <c r="M415" s="262"/>
      <c r="N415" s="263"/>
      <c r="O415" s="263"/>
      <c r="P415" s="263"/>
      <c r="Q415" s="263"/>
      <c r="R415" s="263"/>
      <c r="S415" s="263"/>
      <c r="T415" s="264"/>
      <c r="AT415" s="265" t="s">
        <v>182</v>
      </c>
      <c r="AU415" s="265" t="s">
        <v>188</v>
      </c>
      <c r="AV415" s="13" t="s">
        <v>77</v>
      </c>
      <c r="AW415" s="13" t="s">
        <v>33</v>
      </c>
      <c r="AX415" s="13" t="s">
        <v>69</v>
      </c>
      <c r="AY415" s="265" t="s">
        <v>174</v>
      </c>
    </row>
    <row r="416" s="11" customFormat="1">
      <c r="B416" s="233"/>
      <c r="C416" s="234"/>
      <c r="D416" s="235" t="s">
        <v>182</v>
      </c>
      <c r="E416" s="236" t="s">
        <v>21</v>
      </c>
      <c r="F416" s="237" t="s">
        <v>2686</v>
      </c>
      <c r="G416" s="234"/>
      <c r="H416" s="238">
        <v>1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AT416" s="244" t="s">
        <v>182</v>
      </c>
      <c r="AU416" s="244" t="s">
        <v>188</v>
      </c>
      <c r="AV416" s="11" t="s">
        <v>79</v>
      </c>
      <c r="AW416" s="11" t="s">
        <v>33</v>
      </c>
      <c r="AX416" s="11" t="s">
        <v>69</v>
      </c>
      <c r="AY416" s="244" t="s">
        <v>174</v>
      </c>
    </row>
    <row r="417" s="12" customFormat="1">
      <c r="B417" s="245"/>
      <c r="C417" s="246"/>
      <c r="D417" s="235" t="s">
        <v>182</v>
      </c>
      <c r="E417" s="247" t="s">
        <v>21</v>
      </c>
      <c r="F417" s="248" t="s">
        <v>184</v>
      </c>
      <c r="G417" s="246"/>
      <c r="H417" s="249">
        <v>1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AT417" s="255" t="s">
        <v>182</v>
      </c>
      <c r="AU417" s="255" t="s">
        <v>188</v>
      </c>
      <c r="AV417" s="12" t="s">
        <v>181</v>
      </c>
      <c r="AW417" s="12" t="s">
        <v>33</v>
      </c>
      <c r="AX417" s="12" t="s">
        <v>77</v>
      </c>
      <c r="AY417" s="255" t="s">
        <v>174</v>
      </c>
    </row>
    <row r="418" s="1" customFormat="1" ht="16.5" customHeight="1">
      <c r="B418" s="46"/>
      <c r="C418" s="221" t="s">
        <v>1175</v>
      </c>
      <c r="D418" s="221" t="s">
        <v>176</v>
      </c>
      <c r="E418" s="222" t="s">
        <v>3173</v>
      </c>
      <c r="F418" s="223" t="s">
        <v>2966</v>
      </c>
      <c r="G418" s="224" t="s">
        <v>2158</v>
      </c>
      <c r="H418" s="225">
        <v>1</v>
      </c>
      <c r="I418" s="226"/>
      <c r="J418" s="227">
        <f>ROUND(I418*H418,2)</f>
        <v>0</v>
      </c>
      <c r="K418" s="223" t="s">
        <v>21</v>
      </c>
      <c r="L418" s="72"/>
      <c r="M418" s="228" t="s">
        <v>21</v>
      </c>
      <c r="N418" s="229" t="s">
        <v>40</v>
      </c>
      <c r="O418" s="47"/>
      <c r="P418" s="230">
        <f>O418*H418</f>
        <v>0</v>
      </c>
      <c r="Q418" s="230">
        <v>0</v>
      </c>
      <c r="R418" s="230">
        <f>Q418*H418</f>
        <v>0</v>
      </c>
      <c r="S418" s="230">
        <v>0</v>
      </c>
      <c r="T418" s="231">
        <f>S418*H418</f>
        <v>0</v>
      </c>
      <c r="AR418" s="24" t="s">
        <v>181</v>
      </c>
      <c r="AT418" s="24" t="s">
        <v>176</v>
      </c>
      <c r="AU418" s="24" t="s">
        <v>188</v>
      </c>
      <c r="AY418" s="24" t="s">
        <v>174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24" t="s">
        <v>77</v>
      </c>
      <c r="BK418" s="232">
        <f>ROUND(I418*H418,2)</f>
        <v>0</v>
      </c>
      <c r="BL418" s="24" t="s">
        <v>181</v>
      </c>
      <c r="BM418" s="24" t="s">
        <v>1178</v>
      </c>
    </row>
    <row r="419" s="1" customFormat="1" ht="16.5" customHeight="1">
      <c r="B419" s="46"/>
      <c r="C419" s="221" t="s">
        <v>678</v>
      </c>
      <c r="D419" s="221" t="s">
        <v>176</v>
      </c>
      <c r="E419" s="222" t="s">
        <v>3174</v>
      </c>
      <c r="F419" s="223" t="s">
        <v>3061</v>
      </c>
      <c r="G419" s="224" t="s">
        <v>2158</v>
      </c>
      <c r="H419" s="225">
        <v>1</v>
      </c>
      <c r="I419" s="226"/>
      <c r="J419" s="227">
        <f>ROUND(I419*H419,2)</f>
        <v>0</v>
      </c>
      <c r="K419" s="223" t="s">
        <v>21</v>
      </c>
      <c r="L419" s="72"/>
      <c r="M419" s="228" t="s">
        <v>21</v>
      </c>
      <c r="N419" s="229" t="s">
        <v>40</v>
      </c>
      <c r="O419" s="47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4" t="s">
        <v>181</v>
      </c>
      <c r="AT419" s="24" t="s">
        <v>176</v>
      </c>
      <c r="AU419" s="24" t="s">
        <v>188</v>
      </c>
      <c r="AY419" s="24" t="s">
        <v>174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4" t="s">
        <v>77</v>
      </c>
      <c r="BK419" s="232">
        <f>ROUND(I419*H419,2)</f>
        <v>0</v>
      </c>
      <c r="BL419" s="24" t="s">
        <v>181</v>
      </c>
      <c r="BM419" s="24" t="s">
        <v>1182</v>
      </c>
    </row>
    <row r="420" s="1" customFormat="1" ht="16.5" customHeight="1">
      <c r="B420" s="46"/>
      <c r="C420" s="221" t="s">
        <v>1184</v>
      </c>
      <c r="D420" s="221" t="s">
        <v>176</v>
      </c>
      <c r="E420" s="222" t="s">
        <v>3175</v>
      </c>
      <c r="F420" s="223" t="s">
        <v>3077</v>
      </c>
      <c r="G420" s="224" t="s">
        <v>2158</v>
      </c>
      <c r="H420" s="225">
        <v>1</v>
      </c>
      <c r="I420" s="226"/>
      <c r="J420" s="227">
        <f>ROUND(I420*H420,2)</f>
        <v>0</v>
      </c>
      <c r="K420" s="223" t="s">
        <v>21</v>
      </c>
      <c r="L420" s="72"/>
      <c r="M420" s="228" t="s">
        <v>21</v>
      </c>
      <c r="N420" s="229" t="s">
        <v>40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181</v>
      </c>
      <c r="AT420" s="24" t="s">
        <v>176</v>
      </c>
      <c r="AU420" s="24" t="s">
        <v>188</v>
      </c>
      <c r="AY420" s="24" t="s">
        <v>174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77</v>
      </c>
      <c r="BK420" s="232">
        <f>ROUND(I420*H420,2)</f>
        <v>0</v>
      </c>
      <c r="BL420" s="24" t="s">
        <v>181</v>
      </c>
      <c r="BM420" s="24" t="s">
        <v>1187</v>
      </c>
    </row>
    <row r="421" s="1" customFormat="1" ht="16.5" customHeight="1">
      <c r="B421" s="46"/>
      <c r="C421" s="221" t="s">
        <v>682</v>
      </c>
      <c r="D421" s="221" t="s">
        <v>176</v>
      </c>
      <c r="E421" s="222" t="s">
        <v>3176</v>
      </c>
      <c r="F421" s="223" t="s">
        <v>3064</v>
      </c>
      <c r="G421" s="224" t="s">
        <v>2158</v>
      </c>
      <c r="H421" s="225">
        <v>1</v>
      </c>
      <c r="I421" s="226"/>
      <c r="J421" s="227">
        <f>ROUND(I421*H421,2)</f>
        <v>0</v>
      </c>
      <c r="K421" s="223" t="s">
        <v>21</v>
      </c>
      <c r="L421" s="72"/>
      <c r="M421" s="228" t="s">
        <v>21</v>
      </c>
      <c r="N421" s="229" t="s">
        <v>40</v>
      </c>
      <c r="O421" s="47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AR421" s="24" t="s">
        <v>181</v>
      </c>
      <c r="AT421" s="24" t="s">
        <v>176</v>
      </c>
      <c r="AU421" s="24" t="s">
        <v>188</v>
      </c>
      <c r="AY421" s="24" t="s">
        <v>174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24" t="s">
        <v>77</v>
      </c>
      <c r="BK421" s="232">
        <f>ROUND(I421*H421,2)</f>
        <v>0</v>
      </c>
      <c r="BL421" s="24" t="s">
        <v>181</v>
      </c>
      <c r="BM421" s="24" t="s">
        <v>1192</v>
      </c>
    </row>
    <row r="422" s="1" customFormat="1" ht="16.5" customHeight="1">
      <c r="B422" s="46"/>
      <c r="C422" s="221" t="s">
        <v>1197</v>
      </c>
      <c r="D422" s="221" t="s">
        <v>176</v>
      </c>
      <c r="E422" s="222" t="s">
        <v>3177</v>
      </c>
      <c r="F422" s="223" t="s">
        <v>2972</v>
      </c>
      <c r="G422" s="224" t="s">
        <v>276</v>
      </c>
      <c r="H422" s="225">
        <v>1</v>
      </c>
      <c r="I422" s="226"/>
      <c r="J422" s="227">
        <f>ROUND(I422*H422,2)</f>
        <v>0</v>
      </c>
      <c r="K422" s="223" t="s">
        <v>21</v>
      </c>
      <c r="L422" s="72"/>
      <c r="M422" s="228" t="s">
        <v>21</v>
      </c>
      <c r="N422" s="229" t="s">
        <v>40</v>
      </c>
      <c r="O422" s="47"/>
      <c r="P422" s="230">
        <f>O422*H422</f>
        <v>0</v>
      </c>
      <c r="Q422" s="230">
        <v>0</v>
      </c>
      <c r="R422" s="230">
        <f>Q422*H422</f>
        <v>0</v>
      </c>
      <c r="S422" s="230">
        <v>0</v>
      </c>
      <c r="T422" s="231">
        <f>S422*H422</f>
        <v>0</v>
      </c>
      <c r="AR422" s="24" t="s">
        <v>181</v>
      </c>
      <c r="AT422" s="24" t="s">
        <v>176</v>
      </c>
      <c r="AU422" s="24" t="s">
        <v>188</v>
      </c>
      <c r="AY422" s="24" t="s">
        <v>174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24" t="s">
        <v>77</v>
      </c>
      <c r="BK422" s="232">
        <f>ROUND(I422*H422,2)</f>
        <v>0</v>
      </c>
      <c r="BL422" s="24" t="s">
        <v>181</v>
      </c>
      <c r="BM422" s="24" t="s">
        <v>1200</v>
      </c>
    </row>
    <row r="423" s="1" customFormat="1" ht="25.5" customHeight="1">
      <c r="B423" s="46"/>
      <c r="C423" s="221" t="s">
        <v>691</v>
      </c>
      <c r="D423" s="221" t="s">
        <v>176</v>
      </c>
      <c r="E423" s="222" t="s">
        <v>3178</v>
      </c>
      <c r="F423" s="223" t="s">
        <v>2974</v>
      </c>
      <c r="G423" s="224" t="s">
        <v>276</v>
      </c>
      <c r="H423" s="225">
        <v>30</v>
      </c>
      <c r="I423" s="226"/>
      <c r="J423" s="227">
        <f>ROUND(I423*H423,2)</f>
        <v>0</v>
      </c>
      <c r="K423" s="223" t="s">
        <v>21</v>
      </c>
      <c r="L423" s="72"/>
      <c r="M423" s="228" t="s">
        <v>21</v>
      </c>
      <c r="N423" s="229" t="s">
        <v>40</v>
      </c>
      <c r="O423" s="47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4" t="s">
        <v>181</v>
      </c>
      <c r="AT423" s="24" t="s">
        <v>176</v>
      </c>
      <c r="AU423" s="24" t="s">
        <v>188</v>
      </c>
      <c r="AY423" s="24" t="s">
        <v>174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4" t="s">
        <v>77</v>
      </c>
      <c r="BK423" s="232">
        <f>ROUND(I423*H423,2)</f>
        <v>0</v>
      </c>
      <c r="BL423" s="24" t="s">
        <v>181</v>
      </c>
      <c r="BM423" s="24" t="s">
        <v>1205</v>
      </c>
    </row>
    <row r="424" s="10" customFormat="1" ht="29.88" customHeight="1">
      <c r="B424" s="205"/>
      <c r="C424" s="206"/>
      <c r="D424" s="207" t="s">
        <v>68</v>
      </c>
      <c r="E424" s="219" t="s">
        <v>68</v>
      </c>
      <c r="F424" s="219" t="s">
        <v>3179</v>
      </c>
      <c r="G424" s="206"/>
      <c r="H424" s="206"/>
      <c r="I424" s="209"/>
      <c r="J424" s="220">
        <f>BK424</f>
        <v>0</v>
      </c>
      <c r="K424" s="206"/>
      <c r="L424" s="211"/>
      <c r="M424" s="212"/>
      <c r="N424" s="213"/>
      <c r="O424" s="213"/>
      <c r="P424" s="214">
        <f>SUM(P425:P432)</f>
        <v>0</v>
      </c>
      <c r="Q424" s="213"/>
      <c r="R424" s="214">
        <f>SUM(R425:R432)</f>
        <v>0</v>
      </c>
      <c r="S424" s="213"/>
      <c r="T424" s="215">
        <f>SUM(T425:T432)</f>
        <v>0</v>
      </c>
      <c r="AR424" s="216" t="s">
        <v>77</v>
      </c>
      <c r="AT424" s="217" t="s">
        <v>68</v>
      </c>
      <c r="AU424" s="217" t="s">
        <v>77</v>
      </c>
      <c r="AY424" s="216" t="s">
        <v>174</v>
      </c>
      <c r="BK424" s="218">
        <f>SUM(BK425:BK432)</f>
        <v>0</v>
      </c>
    </row>
    <row r="425" s="1" customFormat="1" ht="16.5" customHeight="1">
      <c r="B425" s="46"/>
      <c r="C425" s="221" t="s">
        <v>1208</v>
      </c>
      <c r="D425" s="221" t="s">
        <v>176</v>
      </c>
      <c r="E425" s="222" t="s">
        <v>3180</v>
      </c>
      <c r="F425" s="223" t="s">
        <v>3181</v>
      </c>
      <c r="G425" s="224" t="s">
        <v>384</v>
      </c>
      <c r="H425" s="225">
        <v>1</v>
      </c>
      <c r="I425" s="226"/>
      <c r="J425" s="227">
        <f>ROUND(I425*H425,2)</f>
        <v>0</v>
      </c>
      <c r="K425" s="223" t="s">
        <v>21</v>
      </c>
      <c r="L425" s="72"/>
      <c r="M425" s="228" t="s">
        <v>21</v>
      </c>
      <c r="N425" s="229" t="s">
        <v>40</v>
      </c>
      <c r="O425" s="47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AR425" s="24" t="s">
        <v>181</v>
      </c>
      <c r="AT425" s="24" t="s">
        <v>176</v>
      </c>
      <c r="AU425" s="24" t="s">
        <v>79</v>
      </c>
      <c r="AY425" s="24" t="s">
        <v>174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24" t="s">
        <v>77</v>
      </c>
      <c r="BK425" s="232">
        <f>ROUND(I425*H425,2)</f>
        <v>0</v>
      </c>
      <c r="BL425" s="24" t="s">
        <v>181</v>
      </c>
      <c r="BM425" s="24" t="s">
        <v>1211</v>
      </c>
    </row>
    <row r="426" s="1" customFormat="1" ht="16.5" customHeight="1">
      <c r="B426" s="46"/>
      <c r="C426" s="221" t="s">
        <v>697</v>
      </c>
      <c r="D426" s="221" t="s">
        <v>176</v>
      </c>
      <c r="E426" s="222" t="s">
        <v>3182</v>
      </c>
      <c r="F426" s="223" t="s">
        <v>2798</v>
      </c>
      <c r="G426" s="224" t="s">
        <v>384</v>
      </c>
      <c r="H426" s="225">
        <v>1</v>
      </c>
      <c r="I426" s="226"/>
      <c r="J426" s="227">
        <f>ROUND(I426*H426,2)</f>
        <v>0</v>
      </c>
      <c r="K426" s="223" t="s">
        <v>21</v>
      </c>
      <c r="L426" s="72"/>
      <c r="M426" s="228" t="s">
        <v>21</v>
      </c>
      <c r="N426" s="229" t="s">
        <v>40</v>
      </c>
      <c r="O426" s="47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AR426" s="24" t="s">
        <v>181</v>
      </c>
      <c r="AT426" s="24" t="s">
        <v>176</v>
      </c>
      <c r="AU426" s="24" t="s">
        <v>79</v>
      </c>
      <c r="AY426" s="24" t="s">
        <v>174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24" t="s">
        <v>77</v>
      </c>
      <c r="BK426" s="232">
        <f>ROUND(I426*H426,2)</f>
        <v>0</v>
      </c>
      <c r="BL426" s="24" t="s">
        <v>181</v>
      </c>
      <c r="BM426" s="24" t="s">
        <v>1218</v>
      </c>
    </row>
    <row r="427" s="1" customFormat="1" ht="16.5" customHeight="1">
      <c r="B427" s="46"/>
      <c r="C427" s="221" t="s">
        <v>1224</v>
      </c>
      <c r="D427" s="221" t="s">
        <v>176</v>
      </c>
      <c r="E427" s="222" t="s">
        <v>3183</v>
      </c>
      <c r="F427" s="223" t="s">
        <v>3184</v>
      </c>
      <c r="G427" s="224" t="s">
        <v>384</v>
      </c>
      <c r="H427" s="225">
        <v>1</v>
      </c>
      <c r="I427" s="226"/>
      <c r="J427" s="227">
        <f>ROUND(I427*H427,2)</f>
        <v>0</v>
      </c>
      <c r="K427" s="223" t="s">
        <v>21</v>
      </c>
      <c r="L427" s="72"/>
      <c r="M427" s="228" t="s">
        <v>21</v>
      </c>
      <c r="N427" s="229" t="s">
        <v>40</v>
      </c>
      <c r="O427" s="47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AR427" s="24" t="s">
        <v>181</v>
      </c>
      <c r="AT427" s="24" t="s">
        <v>176</v>
      </c>
      <c r="AU427" s="24" t="s">
        <v>79</v>
      </c>
      <c r="AY427" s="24" t="s">
        <v>174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24" t="s">
        <v>77</v>
      </c>
      <c r="BK427" s="232">
        <f>ROUND(I427*H427,2)</f>
        <v>0</v>
      </c>
      <c r="BL427" s="24" t="s">
        <v>181</v>
      </c>
      <c r="BM427" s="24" t="s">
        <v>1227</v>
      </c>
    </row>
    <row r="428" s="1" customFormat="1" ht="16.5" customHeight="1">
      <c r="B428" s="46"/>
      <c r="C428" s="221" t="s">
        <v>703</v>
      </c>
      <c r="D428" s="221" t="s">
        <v>176</v>
      </c>
      <c r="E428" s="222" t="s">
        <v>3185</v>
      </c>
      <c r="F428" s="223" t="s">
        <v>3186</v>
      </c>
      <c r="G428" s="224" t="s">
        <v>384</v>
      </c>
      <c r="H428" s="225">
        <v>1</v>
      </c>
      <c r="I428" s="226"/>
      <c r="J428" s="227">
        <f>ROUND(I428*H428,2)</f>
        <v>0</v>
      </c>
      <c r="K428" s="223" t="s">
        <v>21</v>
      </c>
      <c r="L428" s="72"/>
      <c r="M428" s="228" t="s">
        <v>21</v>
      </c>
      <c r="N428" s="229" t="s">
        <v>40</v>
      </c>
      <c r="O428" s="47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AR428" s="24" t="s">
        <v>181</v>
      </c>
      <c r="AT428" s="24" t="s">
        <v>176</v>
      </c>
      <c r="AU428" s="24" t="s">
        <v>79</v>
      </c>
      <c r="AY428" s="24" t="s">
        <v>174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4" t="s">
        <v>77</v>
      </c>
      <c r="BK428" s="232">
        <f>ROUND(I428*H428,2)</f>
        <v>0</v>
      </c>
      <c r="BL428" s="24" t="s">
        <v>181</v>
      </c>
      <c r="BM428" s="24" t="s">
        <v>1231</v>
      </c>
    </row>
    <row r="429" s="1" customFormat="1" ht="16.5" customHeight="1">
      <c r="B429" s="46"/>
      <c r="C429" s="221" t="s">
        <v>1237</v>
      </c>
      <c r="D429" s="221" t="s">
        <v>176</v>
      </c>
      <c r="E429" s="222" t="s">
        <v>3187</v>
      </c>
      <c r="F429" s="223" t="s">
        <v>2812</v>
      </c>
      <c r="G429" s="224" t="s">
        <v>384</v>
      </c>
      <c r="H429" s="225">
        <v>1</v>
      </c>
      <c r="I429" s="226"/>
      <c r="J429" s="227">
        <f>ROUND(I429*H429,2)</f>
        <v>0</v>
      </c>
      <c r="K429" s="223" t="s">
        <v>21</v>
      </c>
      <c r="L429" s="72"/>
      <c r="M429" s="228" t="s">
        <v>21</v>
      </c>
      <c r="N429" s="229" t="s">
        <v>40</v>
      </c>
      <c r="O429" s="47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AR429" s="24" t="s">
        <v>181</v>
      </c>
      <c r="AT429" s="24" t="s">
        <v>176</v>
      </c>
      <c r="AU429" s="24" t="s">
        <v>79</v>
      </c>
      <c r="AY429" s="24" t="s">
        <v>174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4" t="s">
        <v>77</v>
      </c>
      <c r="BK429" s="232">
        <f>ROUND(I429*H429,2)</f>
        <v>0</v>
      </c>
      <c r="BL429" s="24" t="s">
        <v>181</v>
      </c>
      <c r="BM429" s="24" t="s">
        <v>1240</v>
      </c>
    </row>
    <row r="430" s="1" customFormat="1" ht="16.5" customHeight="1">
      <c r="B430" s="46"/>
      <c r="C430" s="221" t="s">
        <v>707</v>
      </c>
      <c r="D430" s="221" t="s">
        <v>176</v>
      </c>
      <c r="E430" s="222" t="s">
        <v>3188</v>
      </c>
      <c r="F430" s="223" t="s">
        <v>3189</v>
      </c>
      <c r="G430" s="224" t="s">
        <v>384</v>
      </c>
      <c r="H430" s="225">
        <v>1</v>
      </c>
      <c r="I430" s="226"/>
      <c r="J430" s="227">
        <f>ROUND(I430*H430,2)</f>
        <v>0</v>
      </c>
      <c r="K430" s="223" t="s">
        <v>21</v>
      </c>
      <c r="L430" s="72"/>
      <c r="M430" s="228" t="s">
        <v>21</v>
      </c>
      <c r="N430" s="229" t="s">
        <v>40</v>
      </c>
      <c r="O430" s="47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AR430" s="24" t="s">
        <v>181</v>
      </c>
      <c r="AT430" s="24" t="s">
        <v>176</v>
      </c>
      <c r="AU430" s="24" t="s">
        <v>79</v>
      </c>
      <c r="AY430" s="24" t="s">
        <v>174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24" t="s">
        <v>77</v>
      </c>
      <c r="BK430" s="232">
        <f>ROUND(I430*H430,2)</f>
        <v>0</v>
      </c>
      <c r="BL430" s="24" t="s">
        <v>181</v>
      </c>
      <c r="BM430" s="24" t="s">
        <v>1245</v>
      </c>
    </row>
    <row r="431" s="1" customFormat="1" ht="16.5" customHeight="1">
      <c r="B431" s="46"/>
      <c r="C431" s="221" t="s">
        <v>1250</v>
      </c>
      <c r="D431" s="221" t="s">
        <v>176</v>
      </c>
      <c r="E431" s="222" t="s">
        <v>3190</v>
      </c>
      <c r="F431" s="223" t="s">
        <v>3191</v>
      </c>
      <c r="G431" s="224" t="s">
        <v>384</v>
      </c>
      <c r="H431" s="225">
        <v>1</v>
      </c>
      <c r="I431" s="226"/>
      <c r="J431" s="227">
        <f>ROUND(I431*H431,2)</f>
        <v>0</v>
      </c>
      <c r="K431" s="223" t="s">
        <v>21</v>
      </c>
      <c r="L431" s="72"/>
      <c r="M431" s="228" t="s">
        <v>21</v>
      </c>
      <c r="N431" s="229" t="s">
        <v>40</v>
      </c>
      <c r="O431" s="47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AR431" s="24" t="s">
        <v>181</v>
      </c>
      <c r="AT431" s="24" t="s">
        <v>176</v>
      </c>
      <c r="AU431" s="24" t="s">
        <v>79</v>
      </c>
      <c r="AY431" s="24" t="s">
        <v>174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4" t="s">
        <v>77</v>
      </c>
      <c r="BK431" s="232">
        <f>ROUND(I431*H431,2)</f>
        <v>0</v>
      </c>
      <c r="BL431" s="24" t="s">
        <v>181</v>
      </c>
      <c r="BM431" s="24" t="s">
        <v>1253</v>
      </c>
    </row>
    <row r="432" s="1" customFormat="1" ht="16.5" customHeight="1">
      <c r="B432" s="46"/>
      <c r="C432" s="221" t="s">
        <v>714</v>
      </c>
      <c r="D432" s="221" t="s">
        <v>176</v>
      </c>
      <c r="E432" s="222" t="s">
        <v>3192</v>
      </c>
      <c r="F432" s="223" t="s">
        <v>3193</v>
      </c>
      <c r="G432" s="224" t="s">
        <v>384</v>
      </c>
      <c r="H432" s="225">
        <v>1</v>
      </c>
      <c r="I432" s="226"/>
      <c r="J432" s="227">
        <f>ROUND(I432*H432,2)</f>
        <v>0</v>
      </c>
      <c r="K432" s="223" t="s">
        <v>21</v>
      </c>
      <c r="L432" s="72"/>
      <c r="M432" s="228" t="s">
        <v>21</v>
      </c>
      <c r="N432" s="229" t="s">
        <v>40</v>
      </c>
      <c r="O432" s="47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AR432" s="24" t="s">
        <v>181</v>
      </c>
      <c r="AT432" s="24" t="s">
        <v>176</v>
      </c>
      <c r="AU432" s="24" t="s">
        <v>79</v>
      </c>
      <c r="AY432" s="24" t="s">
        <v>174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24" t="s">
        <v>77</v>
      </c>
      <c r="BK432" s="232">
        <f>ROUND(I432*H432,2)</f>
        <v>0</v>
      </c>
      <c r="BL432" s="24" t="s">
        <v>181</v>
      </c>
      <c r="BM432" s="24" t="s">
        <v>1258</v>
      </c>
    </row>
    <row r="433" s="10" customFormat="1" ht="29.88" customHeight="1">
      <c r="B433" s="205"/>
      <c r="C433" s="206"/>
      <c r="D433" s="207" t="s">
        <v>68</v>
      </c>
      <c r="E433" s="219" t="s">
        <v>3194</v>
      </c>
      <c r="F433" s="219" t="s">
        <v>2565</v>
      </c>
      <c r="G433" s="206"/>
      <c r="H433" s="206"/>
      <c r="I433" s="209"/>
      <c r="J433" s="220">
        <f>BK433</f>
        <v>0</v>
      </c>
      <c r="K433" s="206"/>
      <c r="L433" s="211"/>
      <c r="M433" s="212"/>
      <c r="N433" s="213"/>
      <c r="O433" s="213"/>
      <c r="P433" s="214">
        <f>SUM(P434:P436)</f>
        <v>0</v>
      </c>
      <c r="Q433" s="213"/>
      <c r="R433" s="214">
        <f>SUM(R434:R436)</f>
        <v>0</v>
      </c>
      <c r="S433" s="213"/>
      <c r="T433" s="215">
        <f>SUM(T434:T436)</f>
        <v>0</v>
      </c>
      <c r="AR433" s="216" t="s">
        <v>77</v>
      </c>
      <c r="AT433" s="217" t="s">
        <v>68</v>
      </c>
      <c r="AU433" s="217" t="s">
        <v>77</v>
      </c>
      <c r="AY433" s="216" t="s">
        <v>174</v>
      </c>
      <c r="BK433" s="218">
        <f>SUM(BK434:BK436)</f>
        <v>0</v>
      </c>
    </row>
    <row r="434" s="1" customFormat="1" ht="16.5" customHeight="1">
      <c r="B434" s="46"/>
      <c r="C434" s="221" t="s">
        <v>1259</v>
      </c>
      <c r="D434" s="221" t="s">
        <v>176</v>
      </c>
      <c r="E434" s="222" t="s">
        <v>3195</v>
      </c>
      <c r="F434" s="223" t="s">
        <v>3196</v>
      </c>
      <c r="G434" s="224" t="s">
        <v>384</v>
      </c>
      <c r="H434" s="225">
        <v>1</v>
      </c>
      <c r="I434" s="226"/>
      <c r="J434" s="227">
        <f>ROUND(I434*H434,2)</f>
        <v>0</v>
      </c>
      <c r="K434" s="223" t="s">
        <v>21</v>
      </c>
      <c r="L434" s="72"/>
      <c r="M434" s="228" t="s">
        <v>21</v>
      </c>
      <c r="N434" s="229" t="s">
        <v>40</v>
      </c>
      <c r="O434" s="47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AR434" s="24" t="s">
        <v>181</v>
      </c>
      <c r="AT434" s="24" t="s">
        <v>176</v>
      </c>
      <c r="AU434" s="24" t="s">
        <v>79</v>
      </c>
      <c r="AY434" s="24" t="s">
        <v>174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24" t="s">
        <v>77</v>
      </c>
      <c r="BK434" s="232">
        <f>ROUND(I434*H434,2)</f>
        <v>0</v>
      </c>
      <c r="BL434" s="24" t="s">
        <v>181</v>
      </c>
      <c r="BM434" s="24" t="s">
        <v>1262</v>
      </c>
    </row>
    <row r="435" s="1" customFormat="1" ht="16.5" customHeight="1">
      <c r="B435" s="46"/>
      <c r="C435" s="221" t="s">
        <v>721</v>
      </c>
      <c r="D435" s="221" t="s">
        <v>176</v>
      </c>
      <c r="E435" s="222" t="s">
        <v>3197</v>
      </c>
      <c r="F435" s="223" t="s">
        <v>3198</v>
      </c>
      <c r="G435" s="224" t="s">
        <v>384</v>
      </c>
      <c r="H435" s="225">
        <v>1</v>
      </c>
      <c r="I435" s="226"/>
      <c r="J435" s="227">
        <f>ROUND(I435*H435,2)</f>
        <v>0</v>
      </c>
      <c r="K435" s="223" t="s">
        <v>21</v>
      </c>
      <c r="L435" s="72"/>
      <c r="M435" s="228" t="s">
        <v>21</v>
      </c>
      <c r="N435" s="229" t="s">
        <v>40</v>
      </c>
      <c r="O435" s="47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AR435" s="24" t="s">
        <v>181</v>
      </c>
      <c r="AT435" s="24" t="s">
        <v>176</v>
      </c>
      <c r="AU435" s="24" t="s">
        <v>79</v>
      </c>
      <c r="AY435" s="24" t="s">
        <v>174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24" t="s">
        <v>77</v>
      </c>
      <c r="BK435" s="232">
        <f>ROUND(I435*H435,2)</f>
        <v>0</v>
      </c>
      <c r="BL435" s="24" t="s">
        <v>181</v>
      </c>
      <c r="BM435" s="24" t="s">
        <v>1267</v>
      </c>
    </row>
    <row r="436" s="1" customFormat="1" ht="16.5" customHeight="1">
      <c r="B436" s="46"/>
      <c r="C436" s="221" t="s">
        <v>1271</v>
      </c>
      <c r="D436" s="221" t="s">
        <v>176</v>
      </c>
      <c r="E436" s="222" t="s">
        <v>3199</v>
      </c>
      <c r="F436" s="223" t="s">
        <v>2793</v>
      </c>
      <c r="G436" s="224" t="s">
        <v>384</v>
      </c>
      <c r="H436" s="225">
        <v>1</v>
      </c>
      <c r="I436" s="226"/>
      <c r="J436" s="227">
        <f>ROUND(I436*H436,2)</f>
        <v>0</v>
      </c>
      <c r="K436" s="223" t="s">
        <v>21</v>
      </c>
      <c r="L436" s="72"/>
      <c r="M436" s="228" t="s">
        <v>21</v>
      </c>
      <c r="N436" s="277" t="s">
        <v>40</v>
      </c>
      <c r="O436" s="278"/>
      <c r="P436" s="279">
        <f>O436*H436</f>
        <v>0</v>
      </c>
      <c r="Q436" s="279">
        <v>0</v>
      </c>
      <c r="R436" s="279">
        <f>Q436*H436</f>
        <v>0</v>
      </c>
      <c r="S436" s="279">
        <v>0</v>
      </c>
      <c r="T436" s="280">
        <f>S436*H436</f>
        <v>0</v>
      </c>
      <c r="AR436" s="24" t="s">
        <v>181</v>
      </c>
      <c r="AT436" s="24" t="s">
        <v>176</v>
      </c>
      <c r="AU436" s="24" t="s">
        <v>79</v>
      </c>
      <c r="AY436" s="24" t="s">
        <v>174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77</v>
      </c>
      <c r="BK436" s="232">
        <f>ROUND(I436*H436,2)</f>
        <v>0</v>
      </c>
      <c r="BL436" s="24" t="s">
        <v>181</v>
      </c>
      <c r="BM436" s="24" t="s">
        <v>1274</v>
      </c>
    </row>
    <row r="437" s="1" customFormat="1" ht="6.96" customHeight="1">
      <c r="B437" s="67"/>
      <c r="C437" s="68"/>
      <c r="D437" s="68"/>
      <c r="E437" s="68"/>
      <c r="F437" s="68"/>
      <c r="G437" s="68"/>
      <c r="H437" s="68"/>
      <c r="I437" s="166"/>
      <c r="J437" s="68"/>
      <c r="K437" s="68"/>
      <c r="L437" s="72"/>
    </row>
  </sheetData>
  <sheetProtection sheet="1" autoFilter="0" formatColumns="0" formatRows="0" objects="1" scenarios="1" spinCount="100000" saltValue="t58n1UMhHY+V+maDTiHCGHC679nifAGLMmuvdbzrqLpbRxpJify3gkgm/4vgnJ57VIWQxFMDf3Qmc+GcBhaL6A==" hashValue="VeMiLGVbzVlR+ZTYlWYppe3anYyIeO4ZAz+Ar1kOHGL27TLS5v/pHzM9ust3uzXDiiVNSGflQBQAt4H09gQpKg==" algorithmName="SHA-512" password="CC35"/>
  <autoFilter ref="C90:K436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3200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57" customHeight="1">
      <c r="B24" s="148"/>
      <c r="C24" s="149"/>
      <c r="D24" s="149"/>
      <c r="E24" s="44" t="s">
        <v>3201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ROUND(SUM(BE81:BE222), 2)</f>
        <v>0</v>
      </c>
      <c r="G30" s="47"/>
      <c r="H30" s="47"/>
      <c r="I30" s="158">
        <v>0.20999999999999999</v>
      </c>
      <c r="J30" s="157">
        <f>ROUND(ROUND((SUM(BE81:BE222)),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ROUND(SUM(BF81:BF222), 2)</f>
        <v>0</v>
      </c>
      <c r="G31" s="47"/>
      <c r="H31" s="47"/>
      <c r="I31" s="158">
        <v>0.14999999999999999</v>
      </c>
      <c r="J31" s="157">
        <f>ROUND(ROUND((SUM(BF81:BF222)),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ROUND(SUM(BG81:BG222),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ROUND(SUM(BH81:BH222),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ROUND(SUM(BI81:BI222),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1.4.4 - MaR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3202</v>
      </c>
      <c r="E57" s="180"/>
      <c r="F57" s="180"/>
      <c r="G57" s="180"/>
      <c r="H57" s="180"/>
      <c r="I57" s="181"/>
      <c r="J57" s="182">
        <f>J82</f>
        <v>0</v>
      </c>
      <c r="K57" s="183"/>
    </row>
    <row r="58" s="7" customFormat="1" ht="24.96" customHeight="1">
      <c r="B58" s="177"/>
      <c r="C58" s="178"/>
      <c r="D58" s="179" t="s">
        <v>3203</v>
      </c>
      <c r="E58" s="180"/>
      <c r="F58" s="180"/>
      <c r="G58" s="180"/>
      <c r="H58" s="180"/>
      <c r="I58" s="181"/>
      <c r="J58" s="182">
        <f>J167</f>
        <v>0</v>
      </c>
      <c r="K58" s="183"/>
    </row>
    <row r="59" s="7" customFormat="1" ht="24.96" customHeight="1">
      <c r="B59" s="177"/>
      <c r="C59" s="178"/>
      <c r="D59" s="179" t="s">
        <v>3204</v>
      </c>
      <c r="E59" s="180"/>
      <c r="F59" s="180"/>
      <c r="G59" s="180"/>
      <c r="H59" s="180"/>
      <c r="I59" s="181"/>
      <c r="J59" s="182">
        <f>J188</f>
        <v>0</v>
      </c>
      <c r="K59" s="183"/>
    </row>
    <row r="60" s="7" customFormat="1" ht="24.96" customHeight="1">
      <c r="B60" s="177"/>
      <c r="C60" s="178"/>
      <c r="D60" s="179" t="s">
        <v>3205</v>
      </c>
      <c r="E60" s="180"/>
      <c r="F60" s="180"/>
      <c r="G60" s="180"/>
      <c r="H60" s="180"/>
      <c r="I60" s="181"/>
      <c r="J60" s="182">
        <f>J193</f>
        <v>0</v>
      </c>
      <c r="K60" s="183"/>
    </row>
    <row r="61" s="7" customFormat="1" ht="24.96" customHeight="1">
      <c r="B61" s="177"/>
      <c r="C61" s="178"/>
      <c r="D61" s="179" t="s">
        <v>3206</v>
      </c>
      <c r="E61" s="180"/>
      <c r="F61" s="180"/>
      <c r="G61" s="180"/>
      <c r="H61" s="180"/>
      <c r="I61" s="181"/>
      <c r="J61" s="182">
        <f>J215</f>
        <v>0</v>
      </c>
      <c r="K61" s="183"/>
    </row>
    <row r="62" s="1" customFormat="1" ht="21.84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="1" customFormat="1" ht="6.96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="1" customFormat="1" ht="6.96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="1" customFormat="1" ht="36.96" customHeight="1">
      <c r="B68" s="46"/>
      <c r="C68" s="73" t="s">
        <v>158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="1" customFormat="1" ht="6.96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="1" customFormat="1" ht="16.5" customHeight="1">
      <c r="B71" s="46"/>
      <c r="C71" s="74"/>
      <c r="D71" s="74"/>
      <c r="E71" s="192" t="str">
        <f>E7</f>
        <v>Rekonstrukce objektu Pernerova 29/383, k.ú. Karlín, Praha 8</v>
      </c>
      <c r="F71" s="76"/>
      <c r="G71" s="76"/>
      <c r="H71" s="76"/>
      <c r="I71" s="191"/>
      <c r="J71" s="74"/>
      <c r="K71" s="74"/>
      <c r="L71" s="72"/>
    </row>
    <row r="72" s="1" customFormat="1" ht="14.4" customHeight="1">
      <c r="B72" s="46"/>
      <c r="C72" s="76" t="s">
        <v>125</v>
      </c>
      <c r="D72" s="74"/>
      <c r="E72" s="74"/>
      <c r="F72" s="74"/>
      <c r="G72" s="74"/>
      <c r="H72" s="74"/>
      <c r="I72" s="191"/>
      <c r="J72" s="74"/>
      <c r="K72" s="74"/>
      <c r="L72" s="72"/>
    </row>
    <row r="73" s="1" customFormat="1" ht="17.25" customHeight="1">
      <c r="B73" s="46"/>
      <c r="C73" s="74"/>
      <c r="D73" s="74"/>
      <c r="E73" s="82" t="str">
        <f>E9</f>
        <v>1.4.4 - MaR</v>
      </c>
      <c r="F73" s="74"/>
      <c r="G73" s="74"/>
      <c r="H73" s="74"/>
      <c r="I73" s="191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="1" customFormat="1" ht="18" customHeight="1">
      <c r="B75" s="46"/>
      <c r="C75" s="76" t="s">
        <v>23</v>
      </c>
      <c r="D75" s="74"/>
      <c r="E75" s="74"/>
      <c r="F75" s="193" t="str">
        <f>F12</f>
        <v xml:space="preserve"> </v>
      </c>
      <c r="G75" s="74"/>
      <c r="H75" s="74"/>
      <c r="I75" s="194" t="s">
        <v>25</v>
      </c>
      <c r="J75" s="85" t="str">
        <f>IF(J12="","",J12)</f>
        <v>7.8.2017</v>
      </c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="1" customFormat="1">
      <c r="B77" s="46"/>
      <c r="C77" s="76" t="s">
        <v>27</v>
      </c>
      <c r="D77" s="74"/>
      <c r="E77" s="74"/>
      <c r="F77" s="193" t="str">
        <f>E15</f>
        <v xml:space="preserve"> </v>
      </c>
      <c r="G77" s="74"/>
      <c r="H77" s="74"/>
      <c r="I77" s="194" t="s">
        <v>32</v>
      </c>
      <c r="J77" s="193" t="str">
        <f>E21</f>
        <v xml:space="preserve"> </v>
      </c>
      <c r="K77" s="74"/>
      <c r="L77" s="72"/>
    </row>
    <row r="78" s="1" customFormat="1" ht="14.4" customHeight="1">
      <c r="B78" s="46"/>
      <c r="C78" s="76" t="s">
        <v>30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="1" customFormat="1" ht="10.32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9" customFormat="1" ht="29.28" customHeight="1">
      <c r="B80" s="195"/>
      <c r="C80" s="196" t="s">
        <v>159</v>
      </c>
      <c r="D80" s="197" t="s">
        <v>54</v>
      </c>
      <c r="E80" s="197" t="s">
        <v>50</v>
      </c>
      <c r="F80" s="197" t="s">
        <v>160</v>
      </c>
      <c r="G80" s="197" t="s">
        <v>161</v>
      </c>
      <c r="H80" s="197" t="s">
        <v>162</v>
      </c>
      <c r="I80" s="198" t="s">
        <v>163</v>
      </c>
      <c r="J80" s="197" t="s">
        <v>129</v>
      </c>
      <c r="K80" s="199" t="s">
        <v>164</v>
      </c>
      <c r="L80" s="200"/>
      <c r="M80" s="102" t="s">
        <v>165</v>
      </c>
      <c r="N80" s="103" t="s">
        <v>39</v>
      </c>
      <c r="O80" s="103" t="s">
        <v>166</v>
      </c>
      <c r="P80" s="103" t="s">
        <v>167</v>
      </c>
      <c r="Q80" s="103" t="s">
        <v>168</v>
      </c>
      <c r="R80" s="103" t="s">
        <v>169</v>
      </c>
      <c r="S80" s="103" t="s">
        <v>170</v>
      </c>
      <c r="T80" s="104" t="s">
        <v>171</v>
      </c>
    </row>
    <row r="81" s="1" customFormat="1" ht="29.28" customHeight="1">
      <c r="B81" s="46"/>
      <c r="C81" s="108" t="s">
        <v>130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P82+P167+P188+P193+P215</f>
        <v>0</v>
      </c>
      <c r="Q81" s="106"/>
      <c r="R81" s="202">
        <f>R82+R167+R188+R193+R215</f>
        <v>0</v>
      </c>
      <c r="S81" s="106"/>
      <c r="T81" s="203">
        <f>T82+T167+T188+T193+T215</f>
        <v>0</v>
      </c>
      <c r="AT81" s="24" t="s">
        <v>68</v>
      </c>
      <c r="AU81" s="24" t="s">
        <v>131</v>
      </c>
      <c r="BK81" s="204">
        <f>BK82+BK167+BK188+BK193+BK215</f>
        <v>0</v>
      </c>
    </row>
    <row r="82" s="10" customFormat="1" ht="37.44" customHeight="1">
      <c r="B82" s="205"/>
      <c r="C82" s="206"/>
      <c r="D82" s="207" t="s">
        <v>68</v>
      </c>
      <c r="E82" s="208" t="s">
        <v>2352</v>
      </c>
      <c r="F82" s="208" t="s">
        <v>3207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SUM(P83:P166)</f>
        <v>0</v>
      </c>
      <c r="Q82" s="213"/>
      <c r="R82" s="214">
        <f>SUM(R83:R166)</f>
        <v>0</v>
      </c>
      <c r="S82" s="213"/>
      <c r="T82" s="215">
        <f>SUM(T83:T166)</f>
        <v>0</v>
      </c>
      <c r="AR82" s="216" t="s">
        <v>188</v>
      </c>
      <c r="AT82" s="217" t="s">
        <v>68</v>
      </c>
      <c r="AU82" s="217" t="s">
        <v>69</v>
      </c>
      <c r="AY82" s="216" t="s">
        <v>174</v>
      </c>
      <c r="BK82" s="218">
        <f>SUM(BK83:BK166)</f>
        <v>0</v>
      </c>
    </row>
    <row r="83" s="1" customFormat="1" ht="16.5" customHeight="1">
      <c r="B83" s="46"/>
      <c r="C83" s="221" t="s">
        <v>77</v>
      </c>
      <c r="D83" s="221" t="s">
        <v>176</v>
      </c>
      <c r="E83" s="222" t="s">
        <v>3208</v>
      </c>
      <c r="F83" s="223" t="s">
        <v>3209</v>
      </c>
      <c r="G83" s="224" t="s">
        <v>2158</v>
      </c>
      <c r="H83" s="225">
        <v>1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40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326</v>
      </c>
      <c r="AT83" s="24" t="s">
        <v>176</v>
      </c>
      <c r="AU83" s="24" t="s">
        <v>77</v>
      </c>
      <c r="AY83" s="24" t="s">
        <v>174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77</v>
      </c>
      <c r="BK83" s="232">
        <f>ROUND(I83*H83,2)</f>
        <v>0</v>
      </c>
      <c r="BL83" s="24" t="s">
        <v>326</v>
      </c>
      <c r="BM83" s="24" t="s">
        <v>79</v>
      </c>
    </row>
    <row r="84" s="1" customFormat="1">
      <c r="B84" s="46"/>
      <c r="C84" s="74"/>
      <c r="D84" s="235" t="s">
        <v>2355</v>
      </c>
      <c r="E84" s="74"/>
      <c r="F84" s="292" t="s">
        <v>3210</v>
      </c>
      <c r="G84" s="74"/>
      <c r="H84" s="74"/>
      <c r="I84" s="191"/>
      <c r="J84" s="74"/>
      <c r="K84" s="74"/>
      <c r="L84" s="72"/>
      <c r="M84" s="293"/>
      <c r="N84" s="47"/>
      <c r="O84" s="47"/>
      <c r="P84" s="47"/>
      <c r="Q84" s="47"/>
      <c r="R84" s="47"/>
      <c r="S84" s="47"/>
      <c r="T84" s="95"/>
      <c r="AT84" s="24" t="s">
        <v>2355</v>
      </c>
      <c r="AU84" s="24" t="s">
        <v>77</v>
      </c>
    </row>
    <row r="85" s="1" customFormat="1" ht="16.5" customHeight="1">
      <c r="B85" s="46"/>
      <c r="C85" s="221" t="s">
        <v>79</v>
      </c>
      <c r="D85" s="221" t="s">
        <v>176</v>
      </c>
      <c r="E85" s="222" t="s">
        <v>3211</v>
      </c>
      <c r="F85" s="223" t="s">
        <v>3212</v>
      </c>
      <c r="G85" s="224" t="s">
        <v>2158</v>
      </c>
      <c r="H85" s="225">
        <v>2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40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326</v>
      </c>
      <c r="AT85" s="24" t="s">
        <v>176</v>
      </c>
      <c r="AU85" s="24" t="s">
        <v>77</v>
      </c>
      <c r="AY85" s="24" t="s">
        <v>174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77</v>
      </c>
      <c r="BK85" s="232">
        <f>ROUND(I85*H85,2)</f>
        <v>0</v>
      </c>
      <c r="BL85" s="24" t="s">
        <v>326</v>
      </c>
      <c r="BM85" s="24" t="s">
        <v>181</v>
      </c>
    </row>
    <row r="86" s="1" customFormat="1">
      <c r="B86" s="46"/>
      <c r="C86" s="74"/>
      <c r="D86" s="235" t="s">
        <v>2355</v>
      </c>
      <c r="E86" s="74"/>
      <c r="F86" s="292" t="s">
        <v>3213</v>
      </c>
      <c r="G86" s="74"/>
      <c r="H86" s="74"/>
      <c r="I86" s="191"/>
      <c r="J86" s="74"/>
      <c r="K86" s="74"/>
      <c r="L86" s="72"/>
      <c r="M86" s="293"/>
      <c r="N86" s="47"/>
      <c r="O86" s="47"/>
      <c r="P86" s="47"/>
      <c r="Q86" s="47"/>
      <c r="R86" s="47"/>
      <c r="S86" s="47"/>
      <c r="T86" s="95"/>
      <c r="AT86" s="24" t="s">
        <v>2355</v>
      </c>
      <c r="AU86" s="24" t="s">
        <v>77</v>
      </c>
    </row>
    <row r="87" s="1" customFormat="1" ht="16.5" customHeight="1">
      <c r="B87" s="46"/>
      <c r="C87" s="221" t="s">
        <v>188</v>
      </c>
      <c r="D87" s="221" t="s">
        <v>176</v>
      </c>
      <c r="E87" s="222" t="s">
        <v>3214</v>
      </c>
      <c r="F87" s="223" t="s">
        <v>3215</v>
      </c>
      <c r="G87" s="224" t="s">
        <v>2158</v>
      </c>
      <c r="H87" s="225">
        <v>5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326</v>
      </c>
      <c r="AT87" s="24" t="s">
        <v>176</v>
      </c>
      <c r="AU87" s="24" t="s">
        <v>77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326</v>
      </c>
      <c r="BM87" s="24" t="s">
        <v>191</v>
      </c>
    </row>
    <row r="88" s="1" customFormat="1">
      <c r="B88" s="46"/>
      <c r="C88" s="74"/>
      <c r="D88" s="235" t="s">
        <v>2355</v>
      </c>
      <c r="E88" s="74"/>
      <c r="F88" s="292" t="s">
        <v>3216</v>
      </c>
      <c r="G88" s="74"/>
      <c r="H88" s="74"/>
      <c r="I88" s="191"/>
      <c r="J88" s="74"/>
      <c r="K88" s="74"/>
      <c r="L88" s="72"/>
      <c r="M88" s="293"/>
      <c r="N88" s="47"/>
      <c r="O88" s="47"/>
      <c r="P88" s="47"/>
      <c r="Q88" s="47"/>
      <c r="R88" s="47"/>
      <c r="S88" s="47"/>
      <c r="T88" s="95"/>
      <c r="AT88" s="24" t="s">
        <v>2355</v>
      </c>
      <c r="AU88" s="24" t="s">
        <v>77</v>
      </c>
    </row>
    <row r="89" s="1" customFormat="1" ht="16.5" customHeight="1">
      <c r="B89" s="46"/>
      <c r="C89" s="221" t="s">
        <v>181</v>
      </c>
      <c r="D89" s="221" t="s">
        <v>176</v>
      </c>
      <c r="E89" s="222" t="s">
        <v>3217</v>
      </c>
      <c r="F89" s="223" t="s">
        <v>3218</v>
      </c>
      <c r="G89" s="224" t="s">
        <v>2158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326</v>
      </c>
      <c r="AT89" s="24" t="s">
        <v>176</v>
      </c>
      <c r="AU89" s="24" t="s">
        <v>77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326</v>
      </c>
      <c r="BM89" s="24" t="s">
        <v>196</v>
      </c>
    </row>
    <row r="90" s="1" customFormat="1">
      <c r="B90" s="46"/>
      <c r="C90" s="74"/>
      <c r="D90" s="235" t="s">
        <v>2355</v>
      </c>
      <c r="E90" s="74"/>
      <c r="F90" s="292" t="s">
        <v>3219</v>
      </c>
      <c r="G90" s="74"/>
      <c r="H90" s="74"/>
      <c r="I90" s="191"/>
      <c r="J90" s="74"/>
      <c r="K90" s="74"/>
      <c r="L90" s="72"/>
      <c r="M90" s="293"/>
      <c r="N90" s="47"/>
      <c r="O90" s="47"/>
      <c r="P90" s="47"/>
      <c r="Q90" s="47"/>
      <c r="R90" s="47"/>
      <c r="S90" s="47"/>
      <c r="T90" s="95"/>
      <c r="AT90" s="24" t="s">
        <v>2355</v>
      </c>
      <c r="AU90" s="24" t="s">
        <v>77</v>
      </c>
    </row>
    <row r="91" s="1" customFormat="1" ht="16.5" customHeight="1">
      <c r="B91" s="46"/>
      <c r="C91" s="221" t="s">
        <v>198</v>
      </c>
      <c r="D91" s="221" t="s">
        <v>176</v>
      </c>
      <c r="E91" s="222" t="s">
        <v>3220</v>
      </c>
      <c r="F91" s="223" t="s">
        <v>3221</v>
      </c>
      <c r="G91" s="224" t="s">
        <v>2158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326</v>
      </c>
      <c r="AT91" s="24" t="s">
        <v>176</v>
      </c>
      <c r="AU91" s="24" t="s">
        <v>77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326</v>
      </c>
      <c r="BM91" s="24" t="s">
        <v>202</v>
      </c>
    </row>
    <row r="92" s="1" customFormat="1">
      <c r="B92" s="46"/>
      <c r="C92" s="74"/>
      <c r="D92" s="235" t="s">
        <v>2355</v>
      </c>
      <c r="E92" s="74"/>
      <c r="F92" s="292" t="s">
        <v>3222</v>
      </c>
      <c r="G92" s="74"/>
      <c r="H92" s="74"/>
      <c r="I92" s="191"/>
      <c r="J92" s="74"/>
      <c r="K92" s="74"/>
      <c r="L92" s="72"/>
      <c r="M92" s="293"/>
      <c r="N92" s="47"/>
      <c r="O92" s="47"/>
      <c r="P92" s="47"/>
      <c r="Q92" s="47"/>
      <c r="R92" s="47"/>
      <c r="S92" s="47"/>
      <c r="T92" s="95"/>
      <c r="AT92" s="24" t="s">
        <v>2355</v>
      </c>
      <c r="AU92" s="24" t="s">
        <v>77</v>
      </c>
    </row>
    <row r="93" s="1" customFormat="1" ht="16.5" customHeight="1">
      <c r="B93" s="46"/>
      <c r="C93" s="221" t="s">
        <v>191</v>
      </c>
      <c r="D93" s="221" t="s">
        <v>176</v>
      </c>
      <c r="E93" s="222" t="s">
        <v>3223</v>
      </c>
      <c r="F93" s="223" t="s">
        <v>3224</v>
      </c>
      <c r="G93" s="224" t="s">
        <v>2158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326</v>
      </c>
      <c r="AT93" s="24" t="s">
        <v>176</v>
      </c>
      <c r="AU93" s="24" t="s">
        <v>77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326</v>
      </c>
      <c r="BM93" s="24" t="s">
        <v>207</v>
      </c>
    </row>
    <row r="94" s="1" customFormat="1">
      <c r="B94" s="46"/>
      <c r="C94" s="74"/>
      <c r="D94" s="235" t="s">
        <v>2355</v>
      </c>
      <c r="E94" s="74"/>
      <c r="F94" s="292" t="s">
        <v>3225</v>
      </c>
      <c r="G94" s="74"/>
      <c r="H94" s="74"/>
      <c r="I94" s="191"/>
      <c r="J94" s="74"/>
      <c r="K94" s="74"/>
      <c r="L94" s="72"/>
      <c r="M94" s="293"/>
      <c r="N94" s="47"/>
      <c r="O94" s="47"/>
      <c r="P94" s="47"/>
      <c r="Q94" s="47"/>
      <c r="R94" s="47"/>
      <c r="S94" s="47"/>
      <c r="T94" s="95"/>
      <c r="AT94" s="24" t="s">
        <v>2355</v>
      </c>
      <c r="AU94" s="24" t="s">
        <v>77</v>
      </c>
    </row>
    <row r="95" s="1" customFormat="1" ht="16.5" customHeight="1">
      <c r="B95" s="46"/>
      <c r="C95" s="221" t="s">
        <v>208</v>
      </c>
      <c r="D95" s="221" t="s">
        <v>176</v>
      </c>
      <c r="E95" s="222" t="s">
        <v>3226</v>
      </c>
      <c r="F95" s="223" t="s">
        <v>3227</v>
      </c>
      <c r="G95" s="224" t="s">
        <v>2158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326</v>
      </c>
      <c r="AT95" s="24" t="s">
        <v>176</v>
      </c>
      <c r="AU95" s="24" t="s">
        <v>77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326</v>
      </c>
      <c r="BM95" s="24" t="s">
        <v>211</v>
      </c>
    </row>
    <row r="96" s="1" customFormat="1">
      <c r="B96" s="46"/>
      <c r="C96" s="74"/>
      <c r="D96" s="235" t="s">
        <v>2355</v>
      </c>
      <c r="E96" s="74"/>
      <c r="F96" s="292" t="s">
        <v>3228</v>
      </c>
      <c r="G96" s="74"/>
      <c r="H96" s="74"/>
      <c r="I96" s="191"/>
      <c r="J96" s="74"/>
      <c r="K96" s="74"/>
      <c r="L96" s="72"/>
      <c r="M96" s="293"/>
      <c r="N96" s="47"/>
      <c r="O96" s="47"/>
      <c r="P96" s="47"/>
      <c r="Q96" s="47"/>
      <c r="R96" s="47"/>
      <c r="S96" s="47"/>
      <c r="T96" s="95"/>
      <c r="AT96" s="24" t="s">
        <v>2355</v>
      </c>
      <c r="AU96" s="24" t="s">
        <v>77</v>
      </c>
    </row>
    <row r="97" s="1" customFormat="1" ht="16.5" customHeight="1">
      <c r="B97" s="46"/>
      <c r="C97" s="221" t="s">
        <v>196</v>
      </c>
      <c r="D97" s="221" t="s">
        <v>176</v>
      </c>
      <c r="E97" s="222" t="s">
        <v>3223</v>
      </c>
      <c r="F97" s="223" t="s">
        <v>3224</v>
      </c>
      <c r="G97" s="224" t="s">
        <v>2158</v>
      </c>
      <c r="H97" s="225">
        <v>2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326</v>
      </c>
      <c r="AT97" s="24" t="s">
        <v>176</v>
      </c>
      <c r="AU97" s="24" t="s">
        <v>77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326</v>
      </c>
      <c r="BM97" s="24" t="s">
        <v>214</v>
      </c>
    </row>
    <row r="98" s="1" customFormat="1">
      <c r="B98" s="46"/>
      <c r="C98" s="74"/>
      <c r="D98" s="235" t="s">
        <v>2355</v>
      </c>
      <c r="E98" s="74"/>
      <c r="F98" s="292" t="s">
        <v>3229</v>
      </c>
      <c r="G98" s="74"/>
      <c r="H98" s="74"/>
      <c r="I98" s="191"/>
      <c r="J98" s="74"/>
      <c r="K98" s="74"/>
      <c r="L98" s="72"/>
      <c r="M98" s="293"/>
      <c r="N98" s="47"/>
      <c r="O98" s="47"/>
      <c r="P98" s="47"/>
      <c r="Q98" s="47"/>
      <c r="R98" s="47"/>
      <c r="S98" s="47"/>
      <c r="T98" s="95"/>
      <c r="AT98" s="24" t="s">
        <v>2355</v>
      </c>
      <c r="AU98" s="24" t="s">
        <v>77</v>
      </c>
    </row>
    <row r="99" s="1" customFormat="1" ht="16.5" customHeight="1">
      <c r="B99" s="46"/>
      <c r="C99" s="221" t="s">
        <v>215</v>
      </c>
      <c r="D99" s="221" t="s">
        <v>176</v>
      </c>
      <c r="E99" s="222" t="s">
        <v>3230</v>
      </c>
      <c r="F99" s="223" t="s">
        <v>3231</v>
      </c>
      <c r="G99" s="224" t="s">
        <v>2158</v>
      </c>
      <c r="H99" s="225">
        <v>1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40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326</v>
      </c>
      <c r="AT99" s="24" t="s">
        <v>176</v>
      </c>
      <c r="AU99" s="24" t="s">
        <v>77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326</v>
      </c>
      <c r="BM99" s="24" t="s">
        <v>218</v>
      </c>
    </row>
    <row r="100" s="1" customFormat="1">
      <c r="B100" s="46"/>
      <c r="C100" s="74"/>
      <c r="D100" s="235" t="s">
        <v>2355</v>
      </c>
      <c r="E100" s="74"/>
      <c r="F100" s="292" t="s">
        <v>3232</v>
      </c>
      <c r="G100" s="74"/>
      <c r="H100" s="74"/>
      <c r="I100" s="191"/>
      <c r="J100" s="74"/>
      <c r="K100" s="74"/>
      <c r="L100" s="72"/>
      <c r="M100" s="293"/>
      <c r="N100" s="47"/>
      <c r="O100" s="47"/>
      <c r="P100" s="47"/>
      <c r="Q100" s="47"/>
      <c r="R100" s="47"/>
      <c r="S100" s="47"/>
      <c r="T100" s="95"/>
      <c r="AT100" s="24" t="s">
        <v>2355</v>
      </c>
      <c r="AU100" s="24" t="s">
        <v>77</v>
      </c>
    </row>
    <row r="101" s="1" customFormat="1" ht="16.5" customHeight="1">
      <c r="B101" s="46"/>
      <c r="C101" s="221" t="s">
        <v>202</v>
      </c>
      <c r="D101" s="221" t="s">
        <v>176</v>
      </c>
      <c r="E101" s="222" t="s">
        <v>3233</v>
      </c>
      <c r="F101" s="223" t="s">
        <v>3234</v>
      </c>
      <c r="G101" s="224" t="s">
        <v>2158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326</v>
      </c>
      <c r="AT101" s="24" t="s">
        <v>176</v>
      </c>
      <c r="AU101" s="24" t="s">
        <v>77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326</v>
      </c>
      <c r="BM101" s="24" t="s">
        <v>221</v>
      </c>
    </row>
    <row r="102" s="1" customFormat="1">
      <c r="B102" s="46"/>
      <c r="C102" s="74"/>
      <c r="D102" s="235" t="s">
        <v>2355</v>
      </c>
      <c r="E102" s="74"/>
      <c r="F102" s="292" t="s">
        <v>3235</v>
      </c>
      <c r="G102" s="74"/>
      <c r="H102" s="74"/>
      <c r="I102" s="191"/>
      <c r="J102" s="74"/>
      <c r="K102" s="74"/>
      <c r="L102" s="72"/>
      <c r="M102" s="293"/>
      <c r="N102" s="47"/>
      <c r="O102" s="47"/>
      <c r="P102" s="47"/>
      <c r="Q102" s="47"/>
      <c r="R102" s="47"/>
      <c r="S102" s="47"/>
      <c r="T102" s="95"/>
      <c r="AT102" s="24" t="s">
        <v>2355</v>
      </c>
      <c r="AU102" s="24" t="s">
        <v>77</v>
      </c>
    </row>
    <row r="103" s="1" customFormat="1" ht="16.5" customHeight="1">
      <c r="B103" s="46"/>
      <c r="C103" s="221" t="s">
        <v>223</v>
      </c>
      <c r="D103" s="221" t="s">
        <v>176</v>
      </c>
      <c r="E103" s="222" t="s">
        <v>3236</v>
      </c>
      <c r="F103" s="223" t="s">
        <v>3237</v>
      </c>
      <c r="G103" s="224" t="s">
        <v>2158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326</v>
      </c>
      <c r="AT103" s="24" t="s">
        <v>176</v>
      </c>
      <c r="AU103" s="24" t="s">
        <v>77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326</v>
      </c>
      <c r="BM103" s="24" t="s">
        <v>226</v>
      </c>
    </row>
    <row r="104" s="1" customFormat="1">
      <c r="B104" s="46"/>
      <c r="C104" s="74"/>
      <c r="D104" s="235" t="s">
        <v>2355</v>
      </c>
      <c r="E104" s="74"/>
      <c r="F104" s="292" t="s">
        <v>3238</v>
      </c>
      <c r="G104" s="74"/>
      <c r="H104" s="74"/>
      <c r="I104" s="191"/>
      <c r="J104" s="74"/>
      <c r="K104" s="74"/>
      <c r="L104" s="72"/>
      <c r="M104" s="293"/>
      <c r="N104" s="47"/>
      <c r="O104" s="47"/>
      <c r="P104" s="47"/>
      <c r="Q104" s="47"/>
      <c r="R104" s="47"/>
      <c r="S104" s="47"/>
      <c r="T104" s="95"/>
      <c r="AT104" s="24" t="s">
        <v>2355</v>
      </c>
      <c r="AU104" s="24" t="s">
        <v>77</v>
      </c>
    </row>
    <row r="105" s="1" customFormat="1" ht="16.5" customHeight="1">
      <c r="B105" s="46"/>
      <c r="C105" s="221" t="s">
        <v>207</v>
      </c>
      <c r="D105" s="221" t="s">
        <v>176</v>
      </c>
      <c r="E105" s="222" t="s">
        <v>3239</v>
      </c>
      <c r="F105" s="223" t="s">
        <v>3240</v>
      </c>
      <c r="G105" s="224" t="s">
        <v>2158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326</v>
      </c>
      <c r="AT105" s="24" t="s">
        <v>176</v>
      </c>
      <c r="AU105" s="24" t="s">
        <v>77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326</v>
      </c>
      <c r="BM105" s="24" t="s">
        <v>232</v>
      </c>
    </row>
    <row r="106" s="1" customFormat="1">
      <c r="B106" s="46"/>
      <c r="C106" s="74"/>
      <c r="D106" s="235" t="s">
        <v>2355</v>
      </c>
      <c r="E106" s="74"/>
      <c r="F106" s="292" t="s">
        <v>3241</v>
      </c>
      <c r="G106" s="74"/>
      <c r="H106" s="74"/>
      <c r="I106" s="191"/>
      <c r="J106" s="74"/>
      <c r="K106" s="74"/>
      <c r="L106" s="72"/>
      <c r="M106" s="293"/>
      <c r="N106" s="47"/>
      <c r="O106" s="47"/>
      <c r="P106" s="47"/>
      <c r="Q106" s="47"/>
      <c r="R106" s="47"/>
      <c r="S106" s="47"/>
      <c r="T106" s="95"/>
      <c r="AT106" s="24" t="s">
        <v>2355</v>
      </c>
      <c r="AU106" s="24" t="s">
        <v>77</v>
      </c>
    </row>
    <row r="107" s="1" customFormat="1" ht="16.5" customHeight="1">
      <c r="B107" s="46"/>
      <c r="C107" s="221" t="s">
        <v>235</v>
      </c>
      <c r="D107" s="221" t="s">
        <v>176</v>
      </c>
      <c r="E107" s="222" t="s">
        <v>3242</v>
      </c>
      <c r="F107" s="223" t="s">
        <v>3243</v>
      </c>
      <c r="G107" s="224" t="s">
        <v>2158</v>
      </c>
      <c r="H107" s="225">
        <v>1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326</v>
      </c>
      <c r="AT107" s="24" t="s">
        <v>176</v>
      </c>
      <c r="AU107" s="24" t="s">
        <v>77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326</v>
      </c>
      <c r="BM107" s="24" t="s">
        <v>238</v>
      </c>
    </row>
    <row r="108" s="1" customFormat="1">
      <c r="B108" s="46"/>
      <c r="C108" s="74"/>
      <c r="D108" s="235" t="s">
        <v>2355</v>
      </c>
      <c r="E108" s="74"/>
      <c r="F108" s="292" t="s">
        <v>3244</v>
      </c>
      <c r="G108" s="74"/>
      <c r="H108" s="74"/>
      <c r="I108" s="191"/>
      <c r="J108" s="74"/>
      <c r="K108" s="74"/>
      <c r="L108" s="72"/>
      <c r="M108" s="293"/>
      <c r="N108" s="47"/>
      <c r="O108" s="47"/>
      <c r="P108" s="47"/>
      <c r="Q108" s="47"/>
      <c r="R108" s="47"/>
      <c r="S108" s="47"/>
      <c r="T108" s="95"/>
      <c r="AT108" s="24" t="s">
        <v>2355</v>
      </c>
      <c r="AU108" s="24" t="s">
        <v>77</v>
      </c>
    </row>
    <row r="109" s="1" customFormat="1" ht="16.5" customHeight="1">
      <c r="B109" s="46"/>
      <c r="C109" s="221" t="s">
        <v>211</v>
      </c>
      <c r="D109" s="221" t="s">
        <v>176</v>
      </c>
      <c r="E109" s="222" t="s">
        <v>3245</v>
      </c>
      <c r="F109" s="223" t="s">
        <v>3246</v>
      </c>
      <c r="G109" s="224" t="s">
        <v>2158</v>
      </c>
      <c r="H109" s="225">
        <v>1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326</v>
      </c>
      <c r="AT109" s="24" t="s">
        <v>176</v>
      </c>
      <c r="AU109" s="24" t="s">
        <v>77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326</v>
      </c>
      <c r="BM109" s="24" t="s">
        <v>243</v>
      </c>
    </row>
    <row r="110" s="1" customFormat="1">
      <c r="B110" s="46"/>
      <c r="C110" s="74"/>
      <c r="D110" s="235" t="s">
        <v>2355</v>
      </c>
      <c r="E110" s="74"/>
      <c r="F110" s="292" t="s">
        <v>3247</v>
      </c>
      <c r="G110" s="74"/>
      <c r="H110" s="74"/>
      <c r="I110" s="191"/>
      <c r="J110" s="74"/>
      <c r="K110" s="74"/>
      <c r="L110" s="72"/>
      <c r="M110" s="293"/>
      <c r="N110" s="47"/>
      <c r="O110" s="47"/>
      <c r="P110" s="47"/>
      <c r="Q110" s="47"/>
      <c r="R110" s="47"/>
      <c r="S110" s="47"/>
      <c r="T110" s="95"/>
      <c r="AT110" s="24" t="s">
        <v>2355</v>
      </c>
      <c r="AU110" s="24" t="s">
        <v>77</v>
      </c>
    </row>
    <row r="111" s="1" customFormat="1" ht="16.5" customHeight="1">
      <c r="B111" s="46"/>
      <c r="C111" s="221" t="s">
        <v>10</v>
      </c>
      <c r="D111" s="221" t="s">
        <v>176</v>
      </c>
      <c r="E111" s="222" t="s">
        <v>3233</v>
      </c>
      <c r="F111" s="223" t="s">
        <v>3234</v>
      </c>
      <c r="G111" s="224" t="s">
        <v>2158</v>
      </c>
      <c r="H111" s="225">
        <v>2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326</v>
      </c>
      <c r="AT111" s="24" t="s">
        <v>176</v>
      </c>
      <c r="AU111" s="24" t="s">
        <v>77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326</v>
      </c>
      <c r="BM111" s="24" t="s">
        <v>247</v>
      </c>
    </row>
    <row r="112" s="1" customFormat="1">
      <c r="B112" s="46"/>
      <c r="C112" s="74"/>
      <c r="D112" s="235" t="s">
        <v>2355</v>
      </c>
      <c r="E112" s="74"/>
      <c r="F112" s="292" t="s">
        <v>3248</v>
      </c>
      <c r="G112" s="74"/>
      <c r="H112" s="74"/>
      <c r="I112" s="191"/>
      <c r="J112" s="74"/>
      <c r="K112" s="74"/>
      <c r="L112" s="72"/>
      <c r="M112" s="293"/>
      <c r="N112" s="47"/>
      <c r="O112" s="47"/>
      <c r="P112" s="47"/>
      <c r="Q112" s="47"/>
      <c r="R112" s="47"/>
      <c r="S112" s="47"/>
      <c r="T112" s="95"/>
      <c r="AT112" s="24" t="s">
        <v>2355</v>
      </c>
      <c r="AU112" s="24" t="s">
        <v>77</v>
      </c>
    </row>
    <row r="113" s="1" customFormat="1" ht="16.5" customHeight="1">
      <c r="B113" s="46"/>
      <c r="C113" s="221" t="s">
        <v>214</v>
      </c>
      <c r="D113" s="221" t="s">
        <v>176</v>
      </c>
      <c r="E113" s="222" t="s">
        <v>3249</v>
      </c>
      <c r="F113" s="223" t="s">
        <v>3250</v>
      </c>
      <c r="G113" s="224" t="s">
        <v>2158</v>
      </c>
      <c r="H113" s="225">
        <v>1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326</v>
      </c>
      <c r="AT113" s="24" t="s">
        <v>176</v>
      </c>
      <c r="AU113" s="24" t="s">
        <v>77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326</v>
      </c>
      <c r="BM113" s="24" t="s">
        <v>252</v>
      </c>
    </row>
    <row r="114" s="1" customFormat="1">
      <c r="B114" s="46"/>
      <c r="C114" s="74"/>
      <c r="D114" s="235" t="s">
        <v>2355</v>
      </c>
      <c r="E114" s="74"/>
      <c r="F114" s="292" t="s">
        <v>3251</v>
      </c>
      <c r="G114" s="74"/>
      <c r="H114" s="74"/>
      <c r="I114" s="191"/>
      <c r="J114" s="74"/>
      <c r="K114" s="74"/>
      <c r="L114" s="72"/>
      <c r="M114" s="293"/>
      <c r="N114" s="47"/>
      <c r="O114" s="47"/>
      <c r="P114" s="47"/>
      <c r="Q114" s="47"/>
      <c r="R114" s="47"/>
      <c r="S114" s="47"/>
      <c r="T114" s="95"/>
      <c r="AT114" s="24" t="s">
        <v>2355</v>
      </c>
      <c r="AU114" s="24" t="s">
        <v>77</v>
      </c>
    </row>
    <row r="115" s="1" customFormat="1" ht="16.5" customHeight="1">
      <c r="B115" s="46"/>
      <c r="C115" s="221" t="s">
        <v>253</v>
      </c>
      <c r="D115" s="221" t="s">
        <v>176</v>
      </c>
      <c r="E115" s="222" t="s">
        <v>3233</v>
      </c>
      <c r="F115" s="223" t="s">
        <v>3234</v>
      </c>
      <c r="G115" s="224" t="s">
        <v>2158</v>
      </c>
      <c r="H115" s="225">
        <v>2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326</v>
      </c>
      <c r="AT115" s="24" t="s">
        <v>176</v>
      </c>
      <c r="AU115" s="24" t="s">
        <v>77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326</v>
      </c>
      <c r="BM115" s="24" t="s">
        <v>256</v>
      </c>
    </row>
    <row r="116" s="1" customFormat="1">
      <c r="B116" s="46"/>
      <c r="C116" s="74"/>
      <c r="D116" s="235" t="s">
        <v>2355</v>
      </c>
      <c r="E116" s="74"/>
      <c r="F116" s="292" t="s">
        <v>3252</v>
      </c>
      <c r="G116" s="74"/>
      <c r="H116" s="74"/>
      <c r="I116" s="191"/>
      <c r="J116" s="74"/>
      <c r="K116" s="74"/>
      <c r="L116" s="72"/>
      <c r="M116" s="293"/>
      <c r="N116" s="47"/>
      <c r="O116" s="47"/>
      <c r="P116" s="47"/>
      <c r="Q116" s="47"/>
      <c r="R116" s="47"/>
      <c r="S116" s="47"/>
      <c r="T116" s="95"/>
      <c r="AT116" s="24" t="s">
        <v>2355</v>
      </c>
      <c r="AU116" s="24" t="s">
        <v>77</v>
      </c>
    </row>
    <row r="117" s="1" customFormat="1" ht="16.5" customHeight="1">
      <c r="B117" s="46"/>
      <c r="C117" s="221" t="s">
        <v>218</v>
      </c>
      <c r="D117" s="221" t="s">
        <v>176</v>
      </c>
      <c r="E117" s="222" t="s">
        <v>3233</v>
      </c>
      <c r="F117" s="223" t="s">
        <v>3234</v>
      </c>
      <c r="G117" s="224" t="s">
        <v>2158</v>
      </c>
      <c r="H117" s="225">
        <v>2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326</v>
      </c>
      <c r="AT117" s="24" t="s">
        <v>176</v>
      </c>
      <c r="AU117" s="24" t="s">
        <v>77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326</v>
      </c>
      <c r="BM117" s="24" t="s">
        <v>262</v>
      </c>
    </row>
    <row r="118" s="1" customFormat="1">
      <c r="B118" s="46"/>
      <c r="C118" s="74"/>
      <c r="D118" s="235" t="s">
        <v>2355</v>
      </c>
      <c r="E118" s="74"/>
      <c r="F118" s="292" t="s">
        <v>3253</v>
      </c>
      <c r="G118" s="74"/>
      <c r="H118" s="74"/>
      <c r="I118" s="191"/>
      <c r="J118" s="74"/>
      <c r="K118" s="74"/>
      <c r="L118" s="72"/>
      <c r="M118" s="293"/>
      <c r="N118" s="47"/>
      <c r="O118" s="47"/>
      <c r="P118" s="47"/>
      <c r="Q118" s="47"/>
      <c r="R118" s="47"/>
      <c r="S118" s="47"/>
      <c r="T118" s="95"/>
      <c r="AT118" s="24" t="s">
        <v>2355</v>
      </c>
      <c r="AU118" s="24" t="s">
        <v>77</v>
      </c>
    </row>
    <row r="119" s="1" customFormat="1" ht="16.5" customHeight="1">
      <c r="B119" s="46"/>
      <c r="C119" s="221" t="s">
        <v>263</v>
      </c>
      <c r="D119" s="221" t="s">
        <v>176</v>
      </c>
      <c r="E119" s="222" t="s">
        <v>3233</v>
      </c>
      <c r="F119" s="223" t="s">
        <v>3234</v>
      </c>
      <c r="G119" s="224" t="s">
        <v>2158</v>
      </c>
      <c r="H119" s="225">
        <v>1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40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326</v>
      </c>
      <c r="AT119" s="24" t="s">
        <v>176</v>
      </c>
      <c r="AU119" s="24" t="s">
        <v>77</v>
      </c>
      <c r="AY119" s="24" t="s">
        <v>174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77</v>
      </c>
      <c r="BK119" s="232">
        <f>ROUND(I119*H119,2)</f>
        <v>0</v>
      </c>
      <c r="BL119" s="24" t="s">
        <v>326</v>
      </c>
      <c r="BM119" s="24" t="s">
        <v>266</v>
      </c>
    </row>
    <row r="120" s="1" customFormat="1">
      <c r="B120" s="46"/>
      <c r="C120" s="74"/>
      <c r="D120" s="235" t="s">
        <v>2355</v>
      </c>
      <c r="E120" s="74"/>
      <c r="F120" s="292" t="s">
        <v>3254</v>
      </c>
      <c r="G120" s="74"/>
      <c r="H120" s="74"/>
      <c r="I120" s="191"/>
      <c r="J120" s="74"/>
      <c r="K120" s="74"/>
      <c r="L120" s="72"/>
      <c r="M120" s="293"/>
      <c r="N120" s="47"/>
      <c r="O120" s="47"/>
      <c r="P120" s="47"/>
      <c r="Q120" s="47"/>
      <c r="R120" s="47"/>
      <c r="S120" s="47"/>
      <c r="T120" s="95"/>
      <c r="AT120" s="24" t="s">
        <v>2355</v>
      </c>
      <c r="AU120" s="24" t="s">
        <v>77</v>
      </c>
    </row>
    <row r="121" s="1" customFormat="1" ht="16.5" customHeight="1">
      <c r="B121" s="46"/>
      <c r="C121" s="221" t="s">
        <v>221</v>
      </c>
      <c r="D121" s="221" t="s">
        <v>176</v>
      </c>
      <c r="E121" s="222" t="s">
        <v>3233</v>
      </c>
      <c r="F121" s="223" t="s">
        <v>3234</v>
      </c>
      <c r="G121" s="224" t="s">
        <v>2158</v>
      </c>
      <c r="H121" s="225">
        <v>1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326</v>
      </c>
      <c r="AT121" s="24" t="s">
        <v>176</v>
      </c>
      <c r="AU121" s="24" t="s">
        <v>77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326</v>
      </c>
      <c r="BM121" s="24" t="s">
        <v>269</v>
      </c>
    </row>
    <row r="122" s="1" customFormat="1">
      <c r="B122" s="46"/>
      <c r="C122" s="74"/>
      <c r="D122" s="235" t="s">
        <v>2355</v>
      </c>
      <c r="E122" s="74"/>
      <c r="F122" s="292" t="s">
        <v>3255</v>
      </c>
      <c r="G122" s="74"/>
      <c r="H122" s="74"/>
      <c r="I122" s="191"/>
      <c r="J122" s="74"/>
      <c r="K122" s="74"/>
      <c r="L122" s="72"/>
      <c r="M122" s="293"/>
      <c r="N122" s="47"/>
      <c r="O122" s="47"/>
      <c r="P122" s="47"/>
      <c r="Q122" s="47"/>
      <c r="R122" s="47"/>
      <c r="S122" s="47"/>
      <c r="T122" s="95"/>
      <c r="AT122" s="24" t="s">
        <v>2355</v>
      </c>
      <c r="AU122" s="24" t="s">
        <v>77</v>
      </c>
    </row>
    <row r="123" s="1" customFormat="1" ht="16.5" customHeight="1">
      <c r="B123" s="46"/>
      <c r="C123" s="221" t="s">
        <v>9</v>
      </c>
      <c r="D123" s="221" t="s">
        <v>176</v>
      </c>
      <c r="E123" s="222" t="s">
        <v>3256</v>
      </c>
      <c r="F123" s="223" t="s">
        <v>3257</v>
      </c>
      <c r="G123" s="224" t="s">
        <v>2158</v>
      </c>
      <c r="H123" s="225">
        <v>1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326</v>
      </c>
      <c r="AT123" s="24" t="s">
        <v>176</v>
      </c>
      <c r="AU123" s="24" t="s">
        <v>77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326</v>
      </c>
      <c r="BM123" s="24" t="s">
        <v>273</v>
      </c>
    </row>
    <row r="124" s="1" customFormat="1">
      <c r="B124" s="46"/>
      <c r="C124" s="74"/>
      <c r="D124" s="235" t="s">
        <v>2355</v>
      </c>
      <c r="E124" s="74"/>
      <c r="F124" s="292" t="s">
        <v>3258</v>
      </c>
      <c r="G124" s="74"/>
      <c r="H124" s="74"/>
      <c r="I124" s="191"/>
      <c r="J124" s="74"/>
      <c r="K124" s="74"/>
      <c r="L124" s="72"/>
      <c r="M124" s="293"/>
      <c r="N124" s="47"/>
      <c r="O124" s="47"/>
      <c r="P124" s="47"/>
      <c r="Q124" s="47"/>
      <c r="R124" s="47"/>
      <c r="S124" s="47"/>
      <c r="T124" s="95"/>
      <c r="AT124" s="24" t="s">
        <v>2355</v>
      </c>
      <c r="AU124" s="24" t="s">
        <v>77</v>
      </c>
    </row>
    <row r="125" s="1" customFormat="1" ht="16.5" customHeight="1">
      <c r="B125" s="46"/>
      <c r="C125" s="221" t="s">
        <v>226</v>
      </c>
      <c r="D125" s="221" t="s">
        <v>176</v>
      </c>
      <c r="E125" s="222" t="s">
        <v>3259</v>
      </c>
      <c r="F125" s="223" t="s">
        <v>3260</v>
      </c>
      <c r="G125" s="224" t="s">
        <v>2158</v>
      </c>
      <c r="H125" s="225">
        <v>1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40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326</v>
      </c>
      <c r="AT125" s="24" t="s">
        <v>176</v>
      </c>
      <c r="AU125" s="24" t="s">
        <v>77</v>
      </c>
      <c r="AY125" s="24" t="s">
        <v>174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77</v>
      </c>
      <c r="BK125" s="232">
        <f>ROUND(I125*H125,2)</f>
        <v>0</v>
      </c>
      <c r="BL125" s="24" t="s">
        <v>326</v>
      </c>
      <c r="BM125" s="24" t="s">
        <v>277</v>
      </c>
    </row>
    <row r="126" s="1" customFormat="1">
      <c r="B126" s="46"/>
      <c r="C126" s="74"/>
      <c r="D126" s="235" t="s">
        <v>2355</v>
      </c>
      <c r="E126" s="74"/>
      <c r="F126" s="292" t="s">
        <v>3261</v>
      </c>
      <c r="G126" s="74"/>
      <c r="H126" s="74"/>
      <c r="I126" s="191"/>
      <c r="J126" s="74"/>
      <c r="K126" s="74"/>
      <c r="L126" s="72"/>
      <c r="M126" s="293"/>
      <c r="N126" s="47"/>
      <c r="O126" s="47"/>
      <c r="P126" s="47"/>
      <c r="Q126" s="47"/>
      <c r="R126" s="47"/>
      <c r="S126" s="47"/>
      <c r="T126" s="95"/>
      <c r="AT126" s="24" t="s">
        <v>2355</v>
      </c>
      <c r="AU126" s="24" t="s">
        <v>77</v>
      </c>
    </row>
    <row r="127" s="1" customFormat="1" ht="16.5" customHeight="1">
      <c r="B127" s="46"/>
      <c r="C127" s="221" t="s">
        <v>278</v>
      </c>
      <c r="D127" s="221" t="s">
        <v>176</v>
      </c>
      <c r="E127" s="222" t="s">
        <v>3211</v>
      </c>
      <c r="F127" s="223" t="s">
        <v>3212</v>
      </c>
      <c r="G127" s="224" t="s">
        <v>2158</v>
      </c>
      <c r="H127" s="225">
        <v>2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326</v>
      </c>
      <c r="AT127" s="24" t="s">
        <v>176</v>
      </c>
      <c r="AU127" s="24" t="s">
        <v>77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326</v>
      </c>
      <c r="BM127" s="24" t="s">
        <v>281</v>
      </c>
    </row>
    <row r="128" s="1" customFormat="1">
      <c r="B128" s="46"/>
      <c r="C128" s="74"/>
      <c r="D128" s="235" t="s">
        <v>2355</v>
      </c>
      <c r="E128" s="74"/>
      <c r="F128" s="292" t="s">
        <v>3262</v>
      </c>
      <c r="G128" s="74"/>
      <c r="H128" s="74"/>
      <c r="I128" s="191"/>
      <c r="J128" s="74"/>
      <c r="K128" s="74"/>
      <c r="L128" s="72"/>
      <c r="M128" s="293"/>
      <c r="N128" s="47"/>
      <c r="O128" s="47"/>
      <c r="P128" s="47"/>
      <c r="Q128" s="47"/>
      <c r="R128" s="47"/>
      <c r="S128" s="47"/>
      <c r="T128" s="95"/>
      <c r="AT128" s="24" t="s">
        <v>2355</v>
      </c>
      <c r="AU128" s="24" t="s">
        <v>77</v>
      </c>
    </row>
    <row r="129" s="1" customFormat="1" ht="16.5" customHeight="1">
      <c r="B129" s="46"/>
      <c r="C129" s="221" t="s">
        <v>232</v>
      </c>
      <c r="D129" s="221" t="s">
        <v>176</v>
      </c>
      <c r="E129" s="222" t="s">
        <v>3214</v>
      </c>
      <c r="F129" s="223" t="s">
        <v>3215</v>
      </c>
      <c r="G129" s="224" t="s">
        <v>2158</v>
      </c>
      <c r="H129" s="225">
        <v>2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40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326</v>
      </c>
      <c r="AT129" s="24" t="s">
        <v>176</v>
      </c>
      <c r="AU129" s="24" t="s">
        <v>77</v>
      </c>
      <c r="AY129" s="24" t="s">
        <v>174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77</v>
      </c>
      <c r="BK129" s="232">
        <f>ROUND(I129*H129,2)</f>
        <v>0</v>
      </c>
      <c r="BL129" s="24" t="s">
        <v>326</v>
      </c>
      <c r="BM129" s="24" t="s">
        <v>284</v>
      </c>
    </row>
    <row r="130" s="1" customFormat="1">
      <c r="B130" s="46"/>
      <c r="C130" s="74"/>
      <c r="D130" s="235" t="s">
        <v>2355</v>
      </c>
      <c r="E130" s="74"/>
      <c r="F130" s="292" t="s">
        <v>3263</v>
      </c>
      <c r="G130" s="74"/>
      <c r="H130" s="74"/>
      <c r="I130" s="191"/>
      <c r="J130" s="74"/>
      <c r="K130" s="74"/>
      <c r="L130" s="72"/>
      <c r="M130" s="293"/>
      <c r="N130" s="47"/>
      <c r="O130" s="47"/>
      <c r="P130" s="47"/>
      <c r="Q130" s="47"/>
      <c r="R130" s="47"/>
      <c r="S130" s="47"/>
      <c r="T130" s="95"/>
      <c r="AT130" s="24" t="s">
        <v>2355</v>
      </c>
      <c r="AU130" s="24" t="s">
        <v>77</v>
      </c>
    </row>
    <row r="131" s="1" customFormat="1" ht="16.5" customHeight="1">
      <c r="B131" s="46"/>
      <c r="C131" s="221" t="s">
        <v>285</v>
      </c>
      <c r="D131" s="221" t="s">
        <v>176</v>
      </c>
      <c r="E131" s="222" t="s">
        <v>3217</v>
      </c>
      <c r="F131" s="223" t="s">
        <v>3218</v>
      </c>
      <c r="G131" s="224" t="s">
        <v>2158</v>
      </c>
      <c r="H131" s="225">
        <v>1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40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326</v>
      </c>
      <c r="AT131" s="24" t="s">
        <v>176</v>
      </c>
      <c r="AU131" s="24" t="s">
        <v>77</v>
      </c>
      <c r="AY131" s="24" t="s">
        <v>174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77</v>
      </c>
      <c r="BK131" s="232">
        <f>ROUND(I131*H131,2)</f>
        <v>0</v>
      </c>
      <c r="BL131" s="24" t="s">
        <v>326</v>
      </c>
      <c r="BM131" s="24" t="s">
        <v>288</v>
      </c>
    </row>
    <row r="132" s="1" customFormat="1">
      <c r="B132" s="46"/>
      <c r="C132" s="74"/>
      <c r="D132" s="235" t="s">
        <v>2355</v>
      </c>
      <c r="E132" s="74"/>
      <c r="F132" s="292" t="s">
        <v>3264</v>
      </c>
      <c r="G132" s="74"/>
      <c r="H132" s="74"/>
      <c r="I132" s="191"/>
      <c r="J132" s="74"/>
      <c r="K132" s="74"/>
      <c r="L132" s="72"/>
      <c r="M132" s="293"/>
      <c r="N132" s="47"/>
      <c r="O132" s="47"/>
      <c r="P132" s="47"/>
      <c r="Q132" s="47"/>
      <c r="R132" s="47"/>
      <c r="S132" s="47"/>
      <c r="T132" s="95"/>
      <c r="AT132" s="24" t="s">
        <v>2355</v>
      </c>
      <c r="AU132" s="24" t="s">
        <v>77</v>
      </c>
    </row>
    <row r="133" s="1" customFormat="1" ht="16.5" customHeight="1">
      <c r="B133" s="46"/>
      <c r="C133" s="221" t="s">
        <v>238</v>
      </c>
      <c r="D133" s="221" t="s">
        <v>176</v>
      </c>
      <c r="E133" s="222" t="s">
        <v>3265</v>
      </c>
      <c r="F133" s="223" t="s">
        <v>3266</v>
      </c>
      <c r="G133" s="224" t="s">
        <v>2158</v>
      </c>
      <c r="H133" s="225">
        <v>1</v>
      </c>
      <c r="I133" s="226"/>
      <c r="J133" s="227">
        <f>ROUND(I133*H133,2)</f>
        <v>0</v>
      </c>
      <c r="K133" s="223" t="s">
        <v>21</v>
      </c>
      <c r="L133" s="72"/>
      <c r="M133" s="228" t="s">
        <v>21</v>
      </c>
      <c r="N133" s="229" t="s">
        <v>40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326</v>
      </c>
      <c r="AT133" s="24" t="s">
        <v>176</v>
      </c>
      <c r="AU133" s="24" t="s">
        <v>77</v>
      </c>
      <c r="AY133" s="24" t="s">
        <v>174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77</v>
      </c>
      <c r="BK133" s="232">
        <f>ROUND(I133*H133,2)</f>
        <v>0</v>
      </c>
      <c r="BL133" s="24" t="s">
        <v>326</v>
      </c>
      <c r="BM133" s="24" t="s">
        <v>292</v>
      </c>
    </row>
    <row r="134" s="1" customFormat="1">
      <c r="B134" s="46"/>
      <c r="C134" s="74"/>
      <c r="D134" s="235" t="s">
        <v>2355</v>
      </c>
      <c r="E134" s="74"/>
      <c r="F134" s="292" t="s">
        <v>3267</v>
      </c>
      <c r="G134" s="74"/>
      <c r="H134" s="74"/>
      <c r="I134" s="191"/>
      <c r="J134" s="74"/>
      <c r="K134" s="74"/>
      <c r="L134" s="72"/>
      <c r="M134" s="293"/>
      <c r="N134" s="47"/>
      <c r="O134" s="47"/>
      <c r="P134" s="47"/>
      <c r="Q134" s="47"/>
      <c r="R134" s="47"/>
      <c r="S134" s="47"/>
      <c r="T134" s="95"/>
      <c r="AT134" s="24" t="s">
        <v>2355</v>
      </c>
      <c r="AU134" s="24" t="s">
        <v>77</v>
      </c>
    </row>
    <row r="135" s="1" customFormat="1" ht="16.5" customHeight="1">
      <c r="B135" s="46"/>
      <c r="C135" s="221" t="s">
        <v>296</v>
      </c>
      <c r="D135" s="221" t="s">
        <v>176</v>
      </c>
      <c r="E135" s="222" t="s">
        <v>3268</v>
      </c>
      <c r="F135" s="223" t="s">
        <v>3269</v>
      </c>
      <c r="G135" s="224" t="s">
        <v>2158</v>
      </c>
      <c r="H135" s="225">
        <v>1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326</v>
      </c>
      <c r="AT135" s="24" t="s">
        <v>176</v>
      </c>
      <c r="AU135" s="24" t="s">
        <v>77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326</v>
      </c>
      <c r="BM135" s="24" t="s">
        <v>299</v>
      </c>
    </row>
    <row r="136" s="1" customFormat="1">
      <c r="B136" s="46"/>
      <c r="C136" s="74"/>
      <c r="D136" s="235" t="s">
        <v>2355</v>
      </c>
      <c r="E136" s="74"/>
      <c r="F136" s="292" t="s">
        <v>3270</v>
      </c>
      <c r="G136" s="74"/>
      <c r="H136" s="74"/>
      <c r="I136" s="191"/>
      <c r="J136" s="74"/>
      <c r="K136" s="74"/>
      <c r="L136" s="72"/>
      <c r="M136" s="293"/>
      <c r="N136" s="47"/>
      <c r="O136" s="47"/>
      <c r="P136" s="47"/>
      <c r="Q136" s="47"/>
      <c r="R136" s="47"/>
      <c r="S136" s="47"/>
      <c r="T136" s="95"/>
      <c r="AT136" s="24" t="s">
        <v>2355</v>
      </c>
      <c r="AU136" s="24" t="s">
        <v>77</v>
      </c>
    </row>
    <row r="137" s="1" customFormat="1" ht="16.5" customHeight="1">
      <c r="B137" s="46"/>
      <c r="C137" s="221" t="s">
        <v>243</v>
      </c>
      <c r="D137" s="221" t="s">
        <v>176</v>
      </c>
      <c r="E137" s="222" t="s">
        <v>3226</v>
      </c>
      <c r="F137" s="223" t="s">
        <v>3227</v>
      </c>
      <c r="G137" s="224" t="s">
        <v>2158</v>
      </c>
      <c r="H137" s="225">
        <v>1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40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326</v>
      </c>
      <c r="AT137" s="24" t="s">
        <v>176</v>
      </c>
      <c r="AU137" s="24" t="s">
        <v>77</v>
      </c>
      <c r="AY137" s="24" t="s">
        <v>174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77</v>
      </c>
      <c r="BK137" s="232">
        <f>ROUND(I137*H137,2)</f>
        <v>0</v>
      </c>
      <c r="BL137" s="24" t="s">
        <v>326</v>
      </c>
      <c r="BM137" s="24" t="s">
        <v>306</v>
      </c>
    </row>
    <row r="138" s="1" customFormat="1">
      <c r="B138" s="46"/>
      <c r="C138" s="74"/>
      <c r="D138" s="235" t="s">
        <v>2355</v>
      </c>
      <c r="E138" s="74"/>
      <c r="F138" s="292" t="s">
        <v>3271</v>
      </c>
      <c r="G138" s="74"/>
      <c r="H138" s="74"/>
      <c r="I138" s="191"/>
      <c r="J138" s="74"/>
      <c r="K138" s="74"/>
      <c r="L138" s="72"/>
      <c r="M138" s="293"/>
      <c r="N138" s="47"/>
      <c r="O138" s="47"/>
      <c r="P138" s="47"/>
      <c r="Q138" s="47"/>
      <c r="R138" s="47"/>
      <c r="S138" s="47"/>
      <c r="T138" s="95"/>
      <c r="AT138" s="24" t="s">
        <v>2355</v>
      </c>
      <c r="AU138" s="24" t="s">
        <v>77</v>
      </c>
    </row>
    <row r="139" s="1" customFormat="1" ht="16.5" customHeight="1">
      <c r="B139" s="46"/>
      <c r="C139" s="221" t="s">
        <v>309</v>
      </c>
      <c r="D139" s="221" t="s">
        <v>176</v>
      </c>
      <c r="E139" s="222" t="s">
        <v>3233</v>
      </c>
      <c r="F139" s="223" t="s">
        <v>3234</v>
      </c>
      <c r="G139" s="224" t="s">
        <v>2158</v>
      </c>
      <c r="H139" s="225">
        <v>2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40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326</v>
      </c>
      <c r="AT139" s="24" t="s">
        <v>176</v>
      </c>
      <c r="AU139" s="24" t="s">
        <v>77</v>
      </c>
      <c r="AY139" s="24" t="s">
        <v>174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77</v>
      </c>
      <c r="BK139" s="232">
        <f>ROUND(I139*H139,2)</f>
        <v>0</v>
      </c>
      <c r="BL139" s="24" t="s">
        <v>326</v>
      </c>
      <c r="BM139" s="24" t="s">
        <v>312</v>
      </c>
    </row>
    <row r="140" s="1" customFormat="1">
      <c r="B140" s="46"/>
      <c r="C140" s="74"/>
      <c r="D140" s="235" t="s">
        <v>2355</v>
      </c>
      <c r="E140" s="74"/>
      <c r="F140" s="292" t="s">
        <v>3272</v>
      </c>
      <c r="G140" s="74"/>
      <c r="H140" s="74"/>
      <c r="I140" s="191"/>
      <c r="J140" s="74"/>
      <c r="K140" s="74"/>
      <c r="L140" s="72"/>
      <c r="M140" s="293"/>
      <c r="N140" s="47"/>
      <c r="O140" s="47"/>
      <c r="P140" s="47"/>
      <c r="Q140" s="47"/>
      <c r="R140" s="47"/>
      <c r="S140" s="47"/>
      <c r="T140" s="95"/>
      <c r="AT140" s="24" t="s">
        <v>2355</v>
      </c>
      <c r="AU140" s="24" t="s">
        <v>77</v>
      </c>
    </row>
    <row r="141" s="1" customFormat="1" ht="16.5" customHeight="1">
      <c r="B141" s="46"/>
      <c r="C141" s="221" t="s">
        <v>247</v>
      </c>
      <c r="D141" s="221" t="s">
        <v>176</v>
      </c>
      <c r="E141" s="222" t="s">
        <v>3273</v>
      </c>
      <c r="F141" s="223" t="s">
        <v>3274</v>
      </c>
      <c r="G141" s="224" t="s">
        <v>2158</v>
      </c>
      <c r="H141" s="225">
        <v>1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40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326</v>
      </c>
      <c r="AT141" s="24" t="s">
        <v>176</v>
      </c>
      <c r="AU141" s="24" t="s">
        <v>77</v>
      </c>
      <c r="AY141" s="24" t="s">
        <v>174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77</v>
      </c>
      <c r="BK141" s="232">
        <f>ROUND(I141*H141,2)</f>
        <v>0</v>
      </c>
      <c r="BL141" s="24" t="s">
        <v>326</v>
      </c>
      <c r="BM141" s="24" t="s">
        <v>317</v>
      </c>
    </row>
    <row r="142" s="1" customFormat="1">
      <c r="B142" s="46"/>
      <c r="C142" s="74"/>
      <c r="D142" s="235" t="s">
        <v>2355</v>
      </c>
      <c r="E142" s="74"/>
      <c r="F142" s="292" t="s">
        <v>3275</v>
      </c>
      <c r="G142" s="74"/>
      <c r="H142" s="74"/>
      <c r="I142" s="191"/>
      <c r="J142" s="74"/>
      <c r="K142" s="74"/>
      <c r="L142" s="72"/>
      <c r="M142" s="293"/>
      <c r="N142" s="47"/>
      <c r="O142" s="47"/>
      <c r="P142" s="47"/>
      <c r="Q142" s="47"/>
      <c r="R142" s="47"/>
      <c r="S142" s="47"/>
      <c r="T142" s="95"/>
      <c r="AT142" s="24" t="s">
        <v>2355</v>
      </c>
      <c r="AU142" s="24" t="s">
        <v>77</v>
      </c>
    </row>
    <row r="143" s="1" customFormat="1" ht="16.5" customHeight="1">
      <c r="B143" s="46"/>
      <c r="C143" s="221" t="s">
        <v>320</v>
      </c>
      <c r="D143" s="221" t="s">
        <v>176</v>
      </c>
      <c r="E143" s="222" t="s">
        <v>3273</v>
      </c>
      <c r="F143" s="223" t="s">
        <v>3274</v>
      </c>
      <c r="G143" s="224" t="s">
        <v>2158</v>
      </c>
      <c r="H143" s="225">
        <v>1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40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326</v>
      </c>
      <c r="AT143" s="24" t="s">
        <v>176</v>
      </c>
      <c r="AU143" s="24" t="s">
        <v>77</v>
      </c>
      <c r="AY143" s="24" t="s">
        <v>174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77</v>
      </c>
      <c r="BK143" s="232">
        <f>ROUND(I143*H143,2)</f>
        <v>0</v>
      </c>
      <c r="BL143" s="24" t="s">
        <v>326</v>
      </c>
      <c r="BM143" s="24" t="s">
        <v>323</v>
      </c>
    </row>
    <row r="144" s="1" customFormat="1">
      <c r="B144" s="46"/>
      <c r="C144" s="74"/>
      <c r="D144" s="235" t="s">
        <v>2355</v>
      </c>
      <c r="E144" s="74"/>
      <c r="F144" s="292" t="s">
        <v>3276</v>
      </c>
      <c r="G144" s="74"/>
      <c r="H144" s="74"/>
      <c r="I144" s="191"/>
      <c r="J144" s="74"/>
      <c r="K144" s="74"/>
      <c r="L144" s="72"/>
      <c r="M144" s="293"/>
      <c r="N144" s="47"/>
      <c r="O144" s="47"/>
      <c r="P144" s="47"/>
      <c r="Q144" s="47"/>
      <c r="R144" s="47"/>
      <c r="S144" s="47"/>
      <c r="T144" s="95"/>
      <c r="AT144" s="24" t="s">
        <v>2355</v>
      </c>
      <c r="AU144" s="24" t="s">
        <v>77</v>
      </c>
    </row>
    <row r="145" s="1" customFormat="1" ht="16.5" customHeight="1">
      <c r="B145" s="46"/>
      <c r="C145" s="221" t="s">
        <v>252</v>
      </c>
      <c r="D145" s="221" t="s">
        <v>176</v>
      </c>
      <c r="E145" s="222" t="s">
        <v>3273</v>
      </c>
      <c r="F145" s="223" t="s">
        <v>3274</v>
      </c>
      <c r="G145" s="224" t="s">
        <v>2158</v>
      </c>
      <c r="H145" s="225">
        <v>1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40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326</v>
      </c>
      <c r="AT145" s="24" t="s">
        <v>176</v>
      </c>
      <c r="AU145" s="24" t="s">
        <v>77</v>
      </c>
      <c r="AY145" s="24" t="s">
        <v>174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77</v>
      </c>
      <c r="BK145" s="232">
        <f>ROUND(I145*H145,2)</f>
        <v>0</v>
      </c>
      <c r="BL145" s="24" t="s">
        <v>326</v>
      </c>
      <c r="BM145" s="24" t="s">
        <v>326</v>
      </c>
    </row>
    <row r="146" s="1" customFormat="1">
      <c r="B146" s="46"/>
      <c r="C146" s="74"/>
      <c r="D146" s="235" t="s">
        <v>2355</v>
      </c>
      <c r="E146" s="74"/>
      <c r="F146" s="292" t="s">
        <v>3277</v>
      </c>
      <c r="G146" s="74"/>
      <c r="H146" s="74"/>
      <c r="I146" s="191"/>
      <c r="J146" s="74"/>
      <c r="K146" s="74"/>
      <c r="L146" s="72"/>
      <c r="M146" s="293"/>
      <c r="N146" s="47"/>
      <c r="O146" s="47"/>
      <c r="P146" s="47"/>
      <c r="Q146" s="47"/>
      <c r="R146" s="47"/>
      <c r="S146" s="47"/>
      <c r="T146" s="95"/>
      <c r="AT146" s="24" t="s">
        <v>2355</v>
      </c>
      <c r="AU146" s="24" t="s">
        <v>77</v>
      </c>
    </row>
    <row r="147" s="1" customFormat="1" ht="16.5" customHeight="1">
      <c r="B147" s="46"/>
      <c r="C147" s="221" t="s">
        <v>328</v>
      </c>
      <c r="D147" s="221" t="s">
        <v>176</v>
      </c>
      <c r="E147" s="222" t="s">
        <v>3273</v>
      </c>
      <c r="F147" s="223" t="s">
        <v>3274</v>
      </c>
      <c r="G147" s="224" t="s">
        <v>2158</v>
      </c>
      <c r="H147" s="225">
        <v>1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40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326</v>
      </c>
      <c r="AT147" s="24" t="s">
        <v>176</v>
      </c>
      <c r="AU147" s="24" t="s">
        <v>77</v>
      </c>
      <c r="AY147" s="24" t="s">
        <v>174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77</v>
      </c>
      <c r="BK147" s="232">
        <f>ROUND(I147*H147,2)</f>
        <v>0</v>
      </c>
      <c r="BL147" s="24" t="s">
        <v>326</v>
      </c>
      <c r="BM147" s="24" t="s">
        <v>331</v>
      </c>
    </row>
    <row r="148" s="1" customFormat="1">
      <c r="B148" s="46"/>
      <c r="C148" s="74"/>
      <c r="D148" s="235" t="s">
        <v>2355</v>
      </c>
      <c r="E148" s="74"/>
      <c r="F148" s="292" t="s">
        <v>3278</v>
      </c>
      <c r="G148" s="74"/>
      <c r="H148" s="74"/>
      <c r="I148" s="191"/>
      <c r="J148" s="74"/>
      <c r="K148" s="74"/>
      <c r="L148" s="72"/>
      <c r="M148" s="293"/>
      <c r="N148" s="47"/>
      <c r="O148" s="47"/>
      <c r="P148" s="47"/>
      <c r="Q148" s="47"/>
      <c r="R148" s="47"/>
      <c r="S148" s="47"/>
      <c r="T148" s="95"/>
      <c r="AT148" s="24" t="s">
        <v>2355</v>
      </c>
      <c r="AU148" s="24" t="s">
        <v>77</v>
      </c>
    </row>
    <row r="149" s="1" customFormat="1" ht="16.5" customHeight="1">
      <c r="B149" s="46"/>
      <c r="C149" s="221" t="s">
        <v>256</v>
      </c>
      <c r="D149" s="221" t="s">
        <v>176</v>
      </c>
      <c r="E149" s="222" t="s">
        <v>3273</v>
      </c>
      <c r="F149" s="223" t="s">
        <v>3274</v>
      </c>
      <c r="G149" s="224" t="s">
        <v>2158</v>
      </c>
      <c r="H149" s="225">
        <v>1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40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326</v>
      </c>
      <c r="AT149" s="24" t="s">
        <v>176</v>
      </c>
      <c r="AU149" s="24" t="s">
        <v>77</v>
      </c>
      <c r="AY149" s="24" t="s">
        <v>174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77</v>
      </c>
      <c r="BK149" s="232">
        <f>ROUND(I149*H149,2)</f>
        <v>0</v>
      </c>
      <c r="BL149" s="24" t="s">
        <v>326</v>
      </c>
      <c r="BM149" s="24" t="s">
        <v>335</v>
      </c>
    </row>
    <row r="150" s="1" customFormat="1">
      <c r="B150" s="46"/>
      <c r="C150" s="74"/>
      <c r="D150" s="235" t="s">
        <v>2355</v>
      </c>
      <c r="E150" s="74"/>
      <c r="F150" s="292" t="s">
        <v>3279</v>
      </c>
      <c r="G150" s="74"/>
      <c r="H150" s="74"/>
      <c r="I150" s="191"/>
      <c r="J150" s="74"/>
      <c r="K150" s="74"/>
      <c r="L150" s="72"/>
      <c r="M150" s="293"/>
      <c r="N150" s="47"/>
      <c r="O150" s="47"/>
      <c r="P150" s="47"/>
      <c r="Q150" s="47"/>
      <c r="R150" s="47"/>
      <c r="S150" s="47"/>
      <c r="T150" s="95"/>
      <c r="AT150" s="24" t="s">
        <v>2355</v>
      </c>
      <c r="AU150" s="24" t="s">
        <v>77</v>
      </c>
    </row>
    <row r="151" s="1" customFormat="1" ht="16.5" customHeight="1">
      <c r="B151" s="46"/>
      <c r="C151" s="221" t="s">
        <v>338</v>
      </c>
      <c r="D151" s="221" t="s">
        <v>176</v>
      </c>
      <c r="E151" s="222" t="s">
        <v>3259</v>
      </c>
      <c r="F151" s="223" t="s">
        <v>3260</v>
      </c>
      <c r="G151" s="224" t="s">
        <v>2158</v>
      </c>
      <c r="H151" s="225">
        <v>1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40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326</v>
      </c>
      <c r="AT151" s="24" t="s">
        <v>176</v>
      </c>
      <c r="AU151" s="24" t="s">
        <v>77</v>
      </c>
      <c r="AY151" s="24" t="s">
        <v>174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77</v>
      </c>
      <c r="BK151" s="232">
        <f>ROUND(I151*H151,2)</f>
        <v>0</v>
      </c>
      <c r="BL151" s="24" t="s">
        <v>326</v>
      </c>
      <c r="BM151" s="24" t="s">
        <v>341</v>
      </c>
    </row>
    <row r="152" s="1" customFormat="1">
      <c r="B152" s="46"/>
      <c r="C152" s="74"/>
      <c r="D152" s="235" t="s">
        <v>2355</v>
      </c>
      <c r="E152" s="74"/>
      <c r="F152" s="292" t="s">
        <v>3280</v>
      </c>
      <c r="G152" s="74"/>
      <c r="H152" s="74"/>
      <c r="I152" s="191"/>
      <c r="J152" s="74"/>
      <c r="K152" s="74"/>
      <c r="L152" s="72"/>
      <c r="M152" s="293"/>
      <c r="N152" s="47"/>
      <c r="O152" s="47"/>
      <c r="P152" s="47"/>
      <c r="Q152" s="47"/>
      <c r="R152" s="47"/>
      <c r="S152" s="47"/>
      <c r="T152" s="95"/>
      <c r="AT152" s="24" t="s">
        <v>2355</v>
      </c>
      <c r="AU152" s="24" t="s">
        <v>77</v>
      </c>
    </row>
    <row r="153" s="1" customFormat="1" ht="16.5" customHeight="1">
      <c r="B153" s="46"/>
      <c r="C153" s="221" t="s">
        <v>262</v>
      </c>
      <c r="D153" s="221" t="s">
        <v>176</v>
      </c>
      <c r="E153" s="222" t="s">
        <v>3259</v>
      </c>
      <c r="F153" s="223" t="s">
        <v>3260</v>
      </c>
      <c r="G153" s="224" t="s">
        <v>2158</v>
      </c>
      <c r="H153" s="225">
        <v>1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40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326</v>
      </c>
      <c r="AT153" s="24" t="s">
        <v>176</v>
      </c>
      <c r="AU153" s="24" t="s">
        <v>77</v>
      </c>
      <c r="AY153" s="24" t="s">
        <v>174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77</v>
      </c>
      <c r="BK153" s="232">
        <f>ROUND(I153*H153,2)</f>
        <v>0</v>
      </c>
      <c r="BL153" s="24" t="s">
        <v>326</v>
      </c>
      <c r="BM153" s="24" t="s">
        <v>347</v>
      </c>
    </row>
    <row r="154" s="1" customFormat="1">
      <c r="B154" s="46"/>
      <c r="C154" s="74"/>
      <c r="D154" s="235" t="s">
        <v>2355</v>
      </c>
      <c r="E154" s="74"/>
      <c r="F154" s="292" t="s">
        <v>3281</v>
      </c>
      <c r="G154" s="74"/>
      <c r="H154" s="74"/>
      <c r="I154" s="191"/>
      <c r="J154" s="74"/>
      <c r="K154" s="74"/>
      <c r="L154" s="72"/>
      <c r="M154" s="293"/>
      <c r="N154" s="47"/>
      <c r="O154" s="47"/>
      <c r="P154" s="47"/>
      <c r="Q154" s="47"/>
      <c r="R154" s="47"/>
      <c r="S154" s="47"/>
      <c r="T154" s="95"/>
      <c r="AT154" s="24" t="s">
        <v>2355</v>
      </c>
      <c r="AU154" s="24" t="s">
        <v>77</v>
      </c>
    </row>
    <row r="155" s="1" customFormat="1" ht="16.5" customHeight="1">
      <c r="B155" s="46"/>
      <c r="C155" s="221" t="s">
        <v>350</v>
      </c>
      <c r="D155" s="221" t="s">
        <v>176</v>
      </c>
      <c r="E155" s="222" t="s">
        <v>3259</v>
      </c>
      <c r="F155" s="223" t="s">
        <v>3260</v>
      </c>
      <c r="G155" s="224" t="s">
        <v>2158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326</v>
      </c>
      <c r="AT155" s="24" t="s">
        <v>176</v>
      </c>
      <c r="AU155" s="24" t="s">
        <v>77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326</v>
      </c>
      <c r="BM155" s="24" t="s">
        <v>353</v>
      </c>
    </row>
    <row r="156" s="1" customFormat="1">
      <c r="B156" s="46"/>
      <c r="C156" s="74"/>
      <c r="D156" s="235" t="s">
        <v>2355</v>
      </c>
      <c r="E156" s="74"/>
      <c r="F156" s="292" t="s">
        <v>3282</v>
      </c>
      <c r="G156" s="74"/>
      <c r="H156" s="74"/>
      <c r="I156" s="191"/>
      <c r="J156" s="74"/>
      <c r="K156" s="74"/>
      <c r="L156" s="72"/>
      <c r="M156" s="293"/>
      <c r="N156" s="47"/>
      <c r="O156" s="47"/>
      <c r="P156" s="47"/>
      <c r="Q156" s="47"/>
      <c r="R156" s="47"/>
      <c r="S156" s="47"/>
      <c r="T156" s="95"/>
      <c r="AT156" s="24" t="s">
        <v>2355</v>
      </c>
      <c r="AU156" s="24" t="s">
        <v>77</v>
      </c>
    </row>
    <row r="157" s="1" customFormat="1" ht="16.5" customHeight="1">
      <c r="B157" s="46"/>
      <c r="C157" s="221" t="s">
        <v>266</v>
      </c>
      <c r="D157" s="221" t="s">
        <v>176</v>
      </c>
      <c r="E157" s="222" t="s">
        <v>3259</v>
      </c>
      <c r="F157" s="223" t="s">
        <v>3260</v>
      </c>
      <c r="G157" s="224" t="s">
        <v>2158</v>
      </c>
      <c r="H157" s="225">
        <v>1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40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326</v>
      </c>
      <c r="AT157" s="24" t="s">
        <v>176</v>
      </c>
      <c r="AU157" s="24" t="s">
        <v>77</v>
      </c>
      <c r="AY157" s="24" t="s">
        <v>174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77</v>
      </c>
      <c r="BK157" s="232">
        <f>ROUND(I157*H157,2)</f>
        <v>0</v>
      </c>
      <c r="BL157" s="24" t="s">
        <v>326</v>
      </c>
      <c r="BM157" s="24" t="s">
        <v>357</v>
      </c>
    </row>
    <row r="158" s="1" customFormat="1">
      <c r="B158" s="46"/>
      <c r="C158" s="74"/>
      <c r="D158" s="235" t="s">
        <v>2355</v>
      </c>
      <c r="E158" s="74"/>
      <c r="F158" s="292" t="s">
        <v>3283</v>
      </c>
      <c r="G158" s="74"/>
      <c r="H158" s="74"/>
      <c r="I158" s="191"/>
      <c r="J158" s="74"/>
      <c r="K158" s="74"/>
      <c r="L158" s="72"/>
      <c r="M158" s="293"/>
      <c r="N158" s="47"/>
      <c r="O158" s="47"/>
      <c r="P158" s="47"/>
      <c r="Q158" s="47"/>
      <c r="R158" s="47"/>
      <c r="S158" s="47"/>
      <c r="T158" s="95"/>
      <c r="AT158" s="24" t="s">
        <v>2355</v>
      </c>
      <c r="AU158" s="24" t="s">
        <v>77</v>
      </c>
    </row>
    <row r="159" s="1" customFormat="1" ht="16.5" customHeight="1">
      <c r="B159" s="46"/>
      <c r="C159" s="221" t="s">
        <v>363</v>
      </c>
      <c r="D159" s="221" t="s">
        <v>176</v>
      </c>
      <c r="E159" s="222" t="s">
        <v>3259</v>
      </c>
      <c r="F159" s="223" t="s">
        <v>3260</v>
      </c>
      <c r="G159" s="224" t="s">
        <v>2158</v>
      </c>
      <c r="H159" s="225">
        <v>1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326</v>
      </c>
      <c r="AT159" s="24" t="s">
        <v>176</v>
      </c>
      <c r="AU159" s="24" t="s">
        <v>77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326</v>
      </c>
      <c r="BM159" s="24" t="s">
        <v>366</v>
      </c>
    </row>
    <row r="160" s="1" customFormat="1">
      <c r="B160" s="46"/>
      <c r="C160" s="74"/>
      <c r="D160" s="235" t="s">
        <v>2355</v>
      </c>
      <c r="E160" s="74"/>
      <c r="F160" s="292" t="s">
        <v>3284</v>
      </c>
      <c r="G160" s="74"/>
      <c r="H160" s="74"/>
      <c r="I160" s="191"/>
      <c r="J160" s="74"/>
      <c r="K160" s="74"/>
      <c r="L160" s="72"/>
      <c r="M160" s="293"/>
      <c r="N160" s="47"/>
      <c r="O160" s="47"/>
      <c r="P160" s="47"/>
      <c r="Q160" s="47"/>
      <c r="R160" s="47"/>
      <c r="S160" s="47"/>
      <c r="T160" s="95"/>
      <c r="AT160" s="24" t="s">
        <v>2355</v>
      </c>
      <c r="AU160" s="24" t="s">
        <v>77</v>
      </c>
    </row>
    <row r="161" s="1" customFormat="1" ht="16.5" customHeight="1">
      <c r="B161" s="46"/>
      <c r="C161" s="221" t="s">
        <v>269</v>
      </c>
      <c r="D161" s="221" t="s">
        <v>176</v>
      </c>
      <c r="E161" s="222" t="s">
        <v>3259</v>
      </c>
      <c r="F161" s="223" t="s">
        <v>3260</v>
      </c>
      <c r="G161" s="224" t="s">
        <v>2158</v>
      </c>
      <c r="H161" s="225">
        <v>1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326</v>
      </c>
      <c r="AT161" s="24" t="s">
        <v>176</v>
      </c>
      <c r="AU161" s="24" t="s">
        <v>77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326</v>
      </c>
      <c r="BM161" s="24" t="s">
        <v>370</v>
      </c>
    </row>
    <row r="162" s="1" customFormat="1">
      <c r="B162" s="46"/>
      <c r="C162" s="74"/>
      <c r="D162" s="235" t="s">
        <v>2355</v>
      </c>
      <c r="E162" s="74"/>
      <c r="F162" s="292" t="s">
        <v>3285</v>
      </c>
      <c r="G162" s="74"/>
      <c r="H162" s="74"/>
      <c r="I162" s="191"/>
      <c r="J162" s="74"/>
      <c r="K162" s="74"/>
      <c r="L162" s="72"/>
      <c r="M162" s="293"/>
      <c r="N162" s="47"/>
      <c r="O162" s="47"/>
      <c r="P162" s="47"/>
      <c r="Q162" s="47"/>
      <c r="R162" s="47"/>
      <c r="S162" s="47"/>
      <c r="T162" s="95"/>
      <c r="AT162" s="24" t="s">
        <v>2355</v>
      </c>
      <c r="AU162" s="24" t="s">
        <v>77</v>
      </c>
    </row>
    <row r="163" s="1" customFormat="1" ht="16.5" customHeight="1">
      <c r="B163" s="46"/>
      <c r="C163" s="221" t="s">
        <v>372</v>
      </c>
      <c r="D163" s="221" t="s">
        <v>176</v>
      </c>
      <c r="E163" s="222" t="s">
        <v>3259</v>
      </c>
      <c r="F163" s="223" t="s">
        <v>3260</v>
      </c>
      <c r="G163" s="224" t="s">
        <v>2158</v>
      </c>
      <c r="H163" s="225">
        <v>1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40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326</v>
      </c>
      <c r="AT163" s="24" t="s">
        <v>176</v>
      </c>
      <c r="AU163" s="24" t="s">
        <v>77</v>
      </c>
      <c r="AY163" s="24" t="s">
        <v>174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77</v>
      </c>
      <c r="BK163" s="232">
        <f>ROUND(I163*H163,2)</f>
        <v>0</v>
      </c>
      <c r="BL163" s="24" t="s">
        <v>326</v>
      </c>
      <c r="BM163" s="24" t="s">
        <v>375</v>
      </c>
    </row>
    <row r="164" s="1" customFormat="1">
      <c r="B164" s="46"/>
      <c r="C164" s="74"/>
      <c r="D164" s="235" t="s">
        <v>2355</v>
      </c>
      <c r="E164" s="74"/>
      <c r="F164" s="292" t="s">
        <v>3286</v>
      </c>
      <c r="G164" s="74"/>
      <c r="H164" s="74"/>
      <c r="I164" s="191"/>
      <c r="J164" s="74"/>
      <c r="K164" s="74"/>
      <c r="L164" s="72"/>
      <c r="M164" s="293"/>
      <c r="N164" s="47"/>
      <c r="O164" s="47"/>
      <c r="P164" s="47"/>
      <c r="Q164" s="47"/>
      <c r="R164" s="47"/>
      <c r="S164" s="47"/>
      <c r="T164" s="95"/>
      <c r="AT164" s="24" t="s">
        <v>2355</v>
      </c>
      <c r="AU164" s="24" t="s">
        <v>77</v>
      </c>
    </row>
    <row r="165" s="1" customFormat="1" ht="16.5" customHeight="1">
      <c r="B165" s="46"/>
      <c r="C165" s="221" t="s">
        <v>273</v>
      </c>
      <c r="D165" s="221" t="s">
        <v>176</v>
      </c>
      <c r="E165" s="222" t="s">
        <v>3259</v>
      </c>
      <c r="F165" s="223" t="s">
        <v>3260</v>
      </c>
      <c r="G165" s="224" t="s">
        <v>2158</v>
      </c>
      <c r="H165" s="225">
        <v>1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40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326</v>
      </c>
      <c r="AT165" s="24" t="s">
        <v>176</v>
      </c>
      <c r="AU165" s="24" t="s">
        <v>77</v>
      </c>
      <c r="AY165" s="24" t="s">
        <v>174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77</v>
      </c>
      <c r="BK165" s="232">
        <f>ROUND(I165*H165,2)</f>
        <v>0</v>
      </c>
      <c r="BL165" s="24" t="s">
        <v>326</v>
      </c>
      <c r="BM165" s="24" t="s">
        <v>379</v>
      </c>
    </row>
    <row r="166" s="1" customFormat="1">
      <c r="B166" s="46"/>
      <c r="C166" s="74"/>
      <c r="D166" s="235" t="s">
        <v>2355</v>
      </c>
      <c r="E166" s="74"/>
      <c r="F166" s="292" t="s">
        <v>3287</v>
      </c>
      <c r="G166" s="74"/>
      <c r="H166" s="74"/>
      <c r="I166" s="191"/>
      <c r="J166" s="74"/>
      <c r="K166" s="74"/>
      <c r="L166" s="72"/>
      <c r="M166" s="293"/>
      <c r="N166" s="47"/>
      <c r="O166" s="47"/>
      <c r="P166" s="47"/>
      <c r="Q166" s="47"/>
      <c r="R166" s="47"/>
      <c r="S166" s="47"/>
      <c r="T166" s="95"/>
      <c r="AT166" s="24" t="s">
        <v>2355</v>
      </c>
      <c r="AU166" s="24" t="s">
        <v>77</v>
      </c>
    </row>
    <row r="167" s="10" customFormat="1" ht="37.44" customHeight="1">
      <c r="B167" s="205"/>
      <c r="C167" s="206"/>
      <c r="D167" s="207" t="s">
        <v>68</v>
      </c>
      <c r="E167" s="208" t="s">
        <v>2503</v>
      </c>
      <c r="F167" s="208" t="s">
        <v>3288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SUM(P168:P187)</f>
        <v>0</v>
      </c>
      <c r="Q167" s="213"/>
      <c r="R167" s="214">
        <f>SUM(R168:R187)</f>
        <v>0</v>
      </c>
      <c r="S167" s="213"/>
      <c r="T167" s="215">
        <f>SUM(T168:T187)</f>
        <v>0</v>
      </c>
      <c r="AR167" s="216" t="s">
        <v>188</v>
      </c>
      <c r="AT167" s="217" t="s">
        <v>68</v>
      </c>
      <c r="AU167" s="217" t="s">
        <v>69</v>
      </c>
      <c r="AY167" s="216" t="s">
        <v>174</v>
      </c>
      <c r="BK167" s="218">
        <f>SUM(BK168:BK187)</f>
        <v>0</v>
      </c>
    </row>
    <row r="168" s="1" customFormat="1" ht="16.5" customHeight="1">
      <c r="B168" s="46"/>
      <c r="C168" s="221" t="s">
        <v>381</v>
      </c>
      <c r="D168" s="221" t="s">
        <v>176</v>
      </c>
      <c r="E168" s="222" t="s">
        <v>3289</v>
      </c>
      <c r="F168" s="223" t="s">
        <v>3290</v>
      </c>
      <c r="G168" s="224" t="s">
        <v>2158</v>
      </c>
      <c r="H168" s="225">
        <v>1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40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326</v>
      </c>
      <c r="AT168" s="24" t="s">
        <v>176</v>
      </c>
      <c r="AU168" s="24" t="s">
        <v>77</v>
      </c>
      <c r="AY168" s="24" t="s">
        <v>174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77</v>
      </c>
      <c r="BK168" s="232">
        <f>ROUND(I168*H168,2)</f>
        <v>0</v>
      </c>
      <c r="BL168" s="24" t="s">
        <v>326</v>
      </c>
      <c r="BM168" s="24" t="s">
        <v>385</v>
      </c>
    </row>
    <row r="169" s="1" customFormat="1">
      <c r="B169" s="46"/>
      <c r="C169" s="74"/>
      <c r="D169" s="235" t="s">
        <v>2355</v>
      </c>
      <c r="E169" s="74"/>
      <c r="F169" s="292" t="s">
        <v>3291</v>
      </c>
      <c r="G169" s="74"/>
      <c r="H169" s="74"/>
      <c r="I169" s="191"/>
      <c r="J169" s="74"/>
      <c r="K169" s="74"/>
      <c r="L169" s="72"/>
      <c r="M169" s="293"/>
      <c r="N169" s="47"/>
      <c r="O169" s="47"/>
      <c r="P169" s="47"/>
      <c r="Q169" s="47"/>
      <c r="R169" s="47"/>
      <c r="S169" s="47"/>
      <c r="T169" s="95"/>
      <c r="AT169" s="24" t="s">
        <v>2355</v>
      </c>
      <c r="AU169" s="24" t="s">
        <v>77</v>
      </c>
    </row>
    <row r="170" s="1" customFormat="1" ht="16.5" customHeight="1">
      <c r="B170" s="46"/>
      <c r="C170" s="221" t="s">
        <v>277</v>
      </c>
      <c r="D170" s="221" t="s">
        <v>176</v>
      </c>
      <c r="E170" s="222" t="s">
        <v>3292</v>
      </c>
      <c r="F170" s="223" t="s">
        <v>3293</v>
      </c>
      <c r="G170" s="224" t="s">
        <v>2158</v>
      </c>
      <c r="H170" s="225">
        <v>1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40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326</v>
      </c>
      <c r="AT170" s="24" t="s">
        <v>176</v>
      </c>
      <c r="AU170" s="24" t="s">
        <v>77</v>
      </c>
      <c r="AY170" s="24" t="s">
        <v>174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77</v>
      </c>
      <c r="BK170" s="232">
        <f>ROUND(I170*H170,2)</f>
        <v>0</v>
      </c>
      <c r="BL170" s="24" t="s">
        <v>326</v>
      </c>
      <c r="BM170" s="24" t="s">
        <v>388</v>
      </c>
    </row>
    <row r="171" s="1" customFormat="1">
      <c r="B171" s="46"/>
      <c r="C171" s="74"/>
      <c r="D171" s="235" t="s">
        <v>2355</v>
      </c>
      <c r="E171" s="74"/>
      <c r="F171" s="292" t="s">
        <v>3294</v>
      </c>
      <c r="G171" s="74"/>
      <c r="H171" s="74"/>
      <c r="I171" s="191"/>
      <c r="J171" s="74"/>
      <c r="K171" s="74"/>
      <c r="L171" s="72"/>
      <c r="M171" s="293"/>
      <c r="N171" s="47"/>
      <c r="O171" s="47"/>
      <c r="P171" s="47"/>
      <c r="Q171" s="47"/>
      <c r="R171" s="47"/>
      <c r="S171" s="47"/>
      <c r="T171" s="95"/>
      <c r="AT171" s="24" t="s">
        <v>2355</v>
      </c>
      <c r="AU171" s="24" t="s">
        <v>77</v>
      </c>
    </row>
    <row r="172" s="1" customFormat="1" ht="16.5" customHeight="1">
      <c r="B172" s="46"/>
      <c r="C172" s="221" t="s">
        <v>391</v>
      </c>
      <c r="D172" s="221" t="s">
        <v>176</v>
      </c>
      <c r="E172" s="222" t="s">
        <v>3295</v>
      </c>
      <c r="F172" s="223" t="s">
        <v>3296</v>
      </c>
      <c r="G172" s="224" t="s">
        <v>2158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326</v>
      </c>
      <c r="AT172" s="24" t="s">
        <v>176</v>
      </c>
      <c r="AU172" s="24" t="s">
        <v>77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326</v>
      </c>
      <c r="BM172" s="24" t="s">
        <v>394</v>
      </c>
    </row>
    <row r="173" s="1" customFormat="1">
      <c r="B173" s="46"/>
      <c r="C173" s="74"/>
      <c r="D173" s="235" t="s">
        <v>2355</v>
      </c>
      <c r="E173" s="74"/>
      <c r="F173" s="292" t="s">
        <v>3297</v>
      </c>
      <c r="G173" s="74"/>
      <c r="H173" s="74"/>
      <c r="I173" s="191"/>
      <c r="J173" s="74"/>
      <c r="K173" s="74"/>
      <c r="L173" s="72"/>
      <c r="M173" s="293"/>
      <c r="N173" s="47"/>
      <c r="O173" s="47"/>
      <c r="P173" s="47"/>
      <c r="Q173" s="47"/>
      <c r="R173" s="47"/>
      <c r="S173" s="47"/>
      <c r="T173" s="95"/>
      <c r="AT173" s="24" t="s">
        <v>2355</v>
      </c>
      <c r="AU173" s="24" t="s">
        <v>77</v>
      </c>
    </row>
    <row r="174" s="1" customFormat="1" ht="16.5" customHeight="1">
      <c r="B174" s="46"/>
      <c r="C174" s="221" t="s">
        <v>281</v>
      </c>
      <c r="D174" s="221" t="s">
        <v>176</v>
      </c>
      <c r="E174" s="222" t="s">
        <v>3298</v>
      </c>
      <c r="F174" s="223" t="s">
        <v>3299</v>
      </c>
      <c r="G174" s="224" t="s">
        <v>2158</v>
      </c>
      <c r="H174" s="225">
        <v>1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40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326</v>
      </c>
      <c r="AT174" s="24" t="s">
        <v>176</v>
      </c>
      <c r="AU174" s="24" t="s">
        <v>77</v>
      </c>
      <c r="AY174" s="24" t="s">
        <v>174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77</v>
      </c>
      <c r="BK174" s="232">
        <f>ROUND(I174*H174,2)</f>
        <v>0</v>
      </c>
      <c r="BL174" s="24" t="s">
        <v>326</v>
      </c>
      <c r="BM174" s="24" t="s">
        <v>399</v>
      </c>
    </row>
    <row r="175" s="1" customFormat="1">
      <c r="B175" s="46"/>
      <c r="C175" s="74"/>
      <c r="D175" s="235" t="s">
        <v>2355</v>
      </c>
      <c r="E175" s="74"/>
      <c r="F175" s="292" t="s">
        <v>3300</v>
      </c>
      <c r="G175" s="74"/>
      <c r="H175" s="74"/>
      <c r="I175" s="191"/>
      <c r="J175" s="74"/>
      <c r="K175" s="74"/>
      <c r="L175" s="72"/>
      <c r="M175" s="293"/>
      <c r="N175" s="47"/>
      <c r="O175" s="47"/>
      <c r="P175" s="47"/>
      <c r="Q175" s="47"/>
      <c r="R175" s="47"/>
      <c r="S175" s="47"/>
      <c r="T175" s="95"/>
      <c r="AT175" s="24" t="s">
        <v>2355</v>
      </c>
      <c r="AU175" s="24" t="s">
        <v>77</v>
      </c>
    </row>
    <row r="176" s="1" customFormat="1" ht="16.5" customHeight="1">
      <c r="B176" s="46"/>
      <c r="C176" s="221" t="s">
        <v>401</v>
      </c>
      <c r="D176" s="221" t="s">
        <v>176</v>
      </c>
      <c r="E176" s="222" t="s">
        <v>3301</v>
      </c>
      <c r="F176" s="223" t="s">
        <v>3302</v>
      </c>
      <c r="G176" s="224" t="s">
        <v>2158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40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326</v>
      </c>
      <c r="AT176" s="24" t="s">
        <v>176</v>
      </c>
      <c r="AU176" s="24" t="s">
        <v>77</v>
      </c>
      <c r="AY176" s="24" t="s">
        <v>174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77</v>
      </c>
      <c r="BK176" s="232">
        <f>ROUND(I176*H176,2)</f>
        <v>0</v>
      </c>
      <c r="BL176" s="24" t="s">
        <v>326</v>
      </c>
      <c r="BM176" s="24" t="s">
        <v>404</v>
      </c>
    </row>
    <row r="177" s="1" customFormat="1">
      <c r="B177" s="46"/>
      <c r="C177" s="74"/>
      <c r="D177" s="235" t="s">
        <v>2355</v>
      </c>
      <c r="E177" s="74"/>
      <c r="F177" s="292" t="s">
        <v>3303</v>
      </c>
      <c r="G177" s="74"/>
      <c r="H177" s="74"/>
      <c r="I177" s="191"/>
      <c r="J177" s="74"/>
      <c r="K177" s="74"/>
      <c r="L177" s="72"/>
      <c r="M177" s="293"/>
      <c r="N177" s="47"/>
      <c r="O177" s="47"/>
      <c r="P177" s="47"/>
      <c r="Q177" s="47"/>
      <c r="R177" s="47"/>
      <c r="S177" s="47"/>
      <c r="T177" s="95"/>
      <c r="AT177" s="24" t="s">
        <v>2355</v>
      </c>
      <c r="AU177" s="24" t="s">
        <v>77</v>
      </c>
    </row>
    <row r="178" s="1" customFormat="1" ht="16.5" customHeight="1">
      <c r="B178" s="46"/>
      <c r="C178" s="221" t="s">
        <v>284</v>
      </c>
      <c r="D178" s="221" t="s">
        <v>176</v>
      </c>
      <c r="E178" s="222" t="s">
        <v>3304</v>
      </c>
      <c r="F178" s="223" t="s">
        <v>3305</v>
      </c>
      <c r="G178" s="224" t="s">
        <v>2158</v>
      </c>
      <c r="H178" s="225">
        <v>1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40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326</v>
      </c>
      <c r="AT178" s="24" t="s">
        <v>176</v>
      </c>
      <c r="AU178" s="24" t="s">
        <v>77</v>
      </c>
      <c r="AY178" s="24" t="s">
        <v>174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77</v>
      </c>
      <c r="BK178" s="232">
        <f>ROUND(I178*H178,2)</f>
        <v>0</v>
      </c>
      <c r="BL178" s="24" t="s">
        <v>326</v>
      </c>
      <c r="BM178" s="24" t="s">
        <v>407</v>
      </c>
    </row>
    <row r="179" s="1" customFormat="1">
      <c r="B179" s="46"/>
      <c r="C179" s="74"/>
      <c r="D179" s="235" t="s">
        <v>2355</v>
      </c>
      <c r="E179" s="74"/>
      <c r="F179" s="292" t="s">
        <v>3306</v>
      </c>
      <c r="G179" s="74"/>
      <c r="H179" s="74"/>
      <c r="I179" s="191"/>
      <c r="J179" s="74"/>
      <c r="K179" s="74"/>
      <c r="L179" s="72"/>
      <c r="M179" s="293"/>
      <c r="N179" s="47"/>
      <c r="O179" s="47"/>
      <c r="P179" s="47"/>
      <c r="Q179" s="47"/>
      <c r="R179" s="47"/>
      <c r="S179" s="47"/>
      <c r="T179" s="95"/>
      <c r="AT179" s="24" t="s">
        <v>2355</v>
      </c>
      <c r="AU179" s="24" t="s">
        <v>77</v>
      </c>
    </row>
    <row r="180" s="1" customFormat="1" ht="16.5" customHeight="1">
      <c r="B180" s="46"/>
      <c r="C180" s="221" t="s">
        <v>409</v>
      </c>
      <c r="D180" s="221" t="s">
        <v>176</v>
      </c>
      <c r="E180" s="222" t="s">
        <v>3307</v>
      </c>
      <c r="F180" s="223" t="s">
        <v>3308</v>
      </c>
      <c r="G180" s="224" t="s">
        <v>2158</v>
      </c>
      <c r="H180" s="225">
        <v>1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40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326</v>
      </c>
      <c r="AT180" s="24" t="s">
        <v>176</v>
      </c>
      <c r="AU180" s="24" t="s">
        <v>77</v>
      </c>
      <c r="AY180" s="24" t="s">
        <v>174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77</v>
      </c>
      <c r="BK180" s="232">
        <f>ROUND(I180*H180,2)</f>
        <v>0</v>
      </c>
      <c r="BL180" s="24" t="s">
        <v>326</v>
      </c>
      <c r="BM180" s="24" t="s">
        <v>412</v>
      </c>
    </row>
    <row r="181" s="1" customFormat="1">
      <c r="B181" s="46"/>
      <c r="C181" s="74"/>
      <c r="D181" s="235" t="s">
        <v>2355</v>
      </c>
      <c r="E181" s="74"/>
      <c r="F181" s="292" t="s">
        <v>3309</v>
      </c>
      <c r="G181" s="74"/>
      <c r="H181" s="74"/>
      <c r="I181" s="191"/>
      <c r="J181" s="74"/>
      <c r="K181" s="74"/>
      <c r="L181" s="72"/>
      <c r="M181" s="293"/>
      <c r="N181" s="47"/>
      <c r="O181" s="47"/>
      <c r="P181" s="47"/>
      <c r="Q181" s="47"/>
      <c r="R181" s="47"/>
      <c r="S181" s="47"/>
      <c r="T181" s="95"/>
      <c r="AT181" s="24" t="s">
        <v>2355</v>
      </c>
      <c r="AU181" s="24" t="s">
        <v>77</v>
      </c>
    </row>
    <row r="182" s="1" customFormat="1" ht="16.5" customHeight="1">
      <c r="B182" s="46"/>
      <c r="C182" s="221" t="s">
        <v>288</v>
      </c>
      <c r="D182" s="221" t="s">
        <v>176</v>
      </c>
      <c r="E182" s="222" t="s">
        <v>3310</v>
      </c>
      <c r="F182" s="223" t="s">
        <v>3311</v>
      </c>
      <c r="G182" s="224" t="s">
        <v>2158</v>
      </c>
      <c r="H182" s="225">
        <v>1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40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326</v>
      </c>
      <c r="AT182" s="24" t="s">
        <v>176</v>
      </c>
      <c r="AU182" s="24" t="s">
        <v>77</v>
      </c>
      <c r="AY182" s="24" t="s">
        <v>174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77</v>
      </c>
      <c r="BK182" s="232">
        <f>ROUND(I182*H182,2)</f>
        <v>0</v>
      </c>
      <c r="BL182" s="24" t="s">
        <v>326</v>
      </c>
      <c r="BM182" s="24" t="s">
        <v>416</v>
      </c>
    </row>
    <row r="183" s="1" customFormat="1">
      <c r="B183" s="46"/>
      <c r="C183" s="74"/>
      <c r="D183" s="235" t="s">
        <v>2355</v>
      </c>
      <c r="E183" s="74"/>
      <c r="F183" s="292" t="s">
        <v>3312</v>
      </c>
      <c r="G183" s="74"/>
      <c r="H183" s="74"/>
      <c r="I183" s="191"/>
      <c r="J183" s="74"/>
      <c r="K183" s="74"/>
      <c r="L183" s="72"/>
      <c r="M183" s="293"/>
      <c r="N183" s="47"/>
      <c r="O183" s="47"/>
      <c r="P183" s="47"/>
      <c r="Q183" s="47"/>
      <c r="R183" s="47"/>
      <c r="S183" s="47"/>
      <c r="T183" s="95"/>
      <c r="AT183" s="24" t="s">
        <v>2355</v>
      </c>
      <c r="AU183" s="24" t="s">
        <v>77</v>
      </c>
    </row>
    <row r="184" s="1" customFormat="1" ht="16.5" customHeight="1">
      <c r="B184" s="46"/>
      <c r="C184" s="221" t="s">
        <v>417</v>
      </c>
      <c r="D184" s="221" t="s">
        <v>176</v>
      </c>
      <c r="E184" s="222" t="s">
        <v>3313</v>
      </c>
      <c r="F184" s="223" t="s">
        <v>3314</v>
      </c>
      <c r="G184" s="224" t="s">
        <v>2158</v>
      </c>
      <c r="H184" s="225">
        <v>1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40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326</v>
      </c>
      <c r="AT184" s="24" t="s">
        <v>176</v>
      </c>
      <c r="AU184" s="24" t="s">
        <v>77</v>
      </c>
      <c r="AY184" s="24" t="s">
        <v>174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77</v>
      </c>
      <c r="BK184" s="232">
        <f>ROUND(I184*H184,2)</f>
        <v>0</v>
      </c>
      <c r="BL184" s="24" t="s">
        <v>326</v>
      </c>
      <c r="BM184" s="24" t="s">
        <v>420</v>
      </c>
    </row>
    <row r="185" s="1" customFormat="1">
      <c r="B185" s="46"/>
      <c r="C185" s="74"/>
      <c r="D185" s="235" t="s">
        <v>2355</v>
      </c>
      <c r="E185" s="74"/>
      <c r="F185" s="292" t="s">
        <v>3315</v>
      </c>
      <c r="G185" s="74"/>
      <c r="H185" s="74"/>
      <c r="I185" s="191"/>
      <c r="J185" s="74"/>
      <c r="K185" s="74"/>
      <c r="L185" s="72"/>
      <c r="M185" s="293"/>
      <c r="N185" s="47"/>
      <c r="O185" s="47"/>
      <c r="P185" s="47"/>
      <c r="Q185" s="47"/>
      <c r="R185" s="47"/>
      <c r="S185" s="47"/>
      <c r="T185" s="95"/>
      <c r="AT185" s="24" t="s">
        <v>2355</v>
      </c>
      <c r="AU185" s="24" t="s">
        <v>77</v>
      </c>
    </row>
    <row r="186" s="1" customFormat="1" ht="16.5" customHeight="1">
      <c r="B186" s="46"/>
      <c r="C186" s="221" t="s">
        <v>292</v>
      </c>
      <c r="D186" s="221" t="s">
        <v>176</v>
      </c>
      <c r="E186" s="222" t="s">
        <v>3298</v>
      </c>
      <c r="F186" s="223" t="s">
        <v>3299</v>
      </c>
      <c r="G186" s="224" t="s">
        <v>2158</v>
      </c>
      <c r="H186" s="225">
        <v>1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40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326</v>
      </c>
      <c r="AT186" s="24" t="s">
        <v>176</v>
      </c>
      <c r="AU186" s="24" t="s">
        <v>77</v>
      </c>
      <c r="AY186" s="24" t="s">
        <v>174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77</v>
      </c>
      <c r="BK186" s="232">
        <f>ROUND(I186*H186,2)</f>
        <v>0</v>
      </c>
      <c r="BL186" s="24" t="s">
        <v>326</v>
      </c>
      <c r="BM186" s="24" t="s">
        <v>423</v>
      </c>
    </row>
    <row r="187" s="1" customFormat="1">
      <c r="B187" s="46"/>
      <c r="C187" s="74"/>
      <c r="D187" s="235" t="s">
        <v>2355</v>
      </c>
      <c r="E187" s="74"/>
      <c r="F187" s="292" t="s">
        <v>3316</v>
      </c>
      <c r="G187" s="74"/>
      <c r="H187" s="74"/>
      <c r="I187" s="191"/>
      <c r="J187" s="74"/>
      <c r="K187" s="74"/>
      <c r="L187" s="72"/>
      <c r="M187" s="293"/>
      <c r="N187" s="47"/>
      <c r="O187" s="47"/>
      <c r="P187" s="47"/>
      <c r="Q187" s="47"/>
      <c r="R187" s="47"/>
      <c r="S187" s="47"/>
      <c r="T187" s="95"/>
      <c r="AT187" s="24" t="s">
        <v>2355</v>
      </c>
      <c r="AU187" s="24" t="s">
        <v>77</v>
      </c>
    </row>
    <row r="188" s="10" customFormat="1" ht="37.44" customHeight="1">
      <c r="B188" s="205"/>
      <c r="C188" s="206"/>
      <c r="D188" s="207" t="s">
        <v>68</v>
      </c>
      <c r="E188" s="208" t="s">
        <v>2410</v>
      </c>
      <c r="F188" s="208" t="s">
        <v>3317</v>
      </c>
      <c r="G188" s="206"/>
      <c r="H188" s="206"/>
      <c r="I188" s="209"/>
      <c r="J188" s="210">
        <f>BK188</f>
        <v>0</v>
      </c>
      <c r="K188" s="206"/>
      <c r="L188" s="211"/>
      <c r="M188" s="212"/>
      <c r="N188" s="213"/>
      <c r="O188" s="213"/>
      <c r="P188" s="214">
        <f>SUM(P189:P192)</f>
        <v>0</v>
      </c>
      <c r="Q188" s="213"/>
      <c r="R188" s="214">
        <f>SUM(R189:R192)</f>
        <v>0</v>
      </c>
      <c r="S188" s="213"/>
      <c r="T188" s="215">
        <f>SUM(T189:T192)</f>
        <v>0</v>
      </c>
      <c r="AR188" s="216" t="s">
        <v>188</v>
      </c>
      <c r="AT188" s="217" t="s">
        <v>68</v>
      </c>
      <c r="AU188" s="217" t="s">
        <v>69</v>
      </c>
      <c r="AY188" s="216" t="s">
        <v>174</v>
      </c>
      <c r="BK188" s="218">
        <f>SUM(BK189:BK192)</f>
        <v>0</v>
      </c>
    </row>
    <row r="189" s="1" customFormat="1" ht="16.5" customHeight="1">
      <c r="B189" s="46"/>
      <c r="C189" s="221" t="s">
        <v>424</v>
      </c>
      <c r="D189" s="221" t="s">
        <v>176</v>
      </c>
      <c r="E189" s="222" t="s">
        <v>3318</v>
      </c>
      <c r="F189" s="223" t="s">
        <v>3319</v>
      </c>
      <c r="G189" s="224" t="s">
        <v>384</v>
      </c>
      <c r="H189" s="225">
        <v>1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40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326</v>
      </c>
      <c r="AT189" s="24" t="s">
        <v>176</v>
      </c>
      <c r="AU189" s="24" t="s">
        <v>77</v>
      </c>
      <c r="AY189" s="24" t="s">
        <v>174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77</v>
      </c>
      <c r="BK189" s="232">
        <f>ROUND(I189*H189,2)</f>
        <v>0</v>
      </c>
      <c r="BL189" s="24" t="s">
        <v>326</v>
      </c>
      <c r="BM189" s="24" t="s">
        <v>3320</v>
      </c>
    </row>
    <row r="190" s="1" customFormat="1">
      <c r="B190" s="46"/>
      <c r="C190" s="74"/>
      <c r="D190" s="235" t="s">
        <v>2355</v>
      </c>
      <c r="E190" s="74"/>
      <c r="F190" s="292" t="s">
        <v>3321</v>
      </c>
      <c r="G190" s="74"/>
      <c r="H190" s="74"/>
      <c r="I190" s="191"/>
      <c r="J190" s="74"/>
      <c r="K190" s="74"/>
      <c r="L190" s="72"/>
      <c r="M190" s="293"/>
      <c r="N190" s="47"/>
      <c r="O190" s="47"/>
      <c r="P190" s="47"/>
      <c r="Q190" s="47"/>
      <c r="R190" s="47"/>
      <c r="S190" s="47"/>
      <c r="T190" s="95"/>
      <c r="AT190" s="24" t="s">
        <v>2355</v>
      </c>
      <c r="AU190" s="24" t="s">
        <v>77</v>
      </c>
    </row>
    <row r="191" s="1" customFormat="1" ht="16.5" customHeight="1">
      <c r="B191" s="46"/>
      <c r="C191" s="221" t="s">
        <v>299</v>
      </c>
      <c r="D191" s="221" t="s">
        <v>176</v>
      </c>
      <c r="E191" s="222" t="s">
        <v>3322</v>
      </c>
      <c r="F191" s="223" t="s">
        <v>3323</v>
      </c>
      <c r="G191" s="224" t="s">
        <v>384</v>
      </c>
      <c r="H191" s="225">
        <v>1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40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326</v>
      </c>
      <c r="AT191" s="24" t="s">
        <v>176</v>
      </c>
      <c r="AU191" s="24" t="s">
        <v>77</v>
      </c>
      <c r="AY191" s="24" t="s">
        <v>174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77</v>
      </c>
      <c r="BK191" s="232">
        <f>ROUND(I191*H191,2)</f>
        <v>0</v>
      </c>
      <c r="BL191" s="24" t="s">
        <v>326</v>
      </c>
      <c r="BM191" s="24" t="s">
        <v>3324</v>
      </c>
    </row>
    <row r="192" s="1" customFormat="1">
      <c r="B192" s="46"/>
      <c r="C192" s="74"/>
      <c r="D192" s="235" t="s">
        <v>2355</v>
      </c>
      <c r="E192" s="74"/>
      <c r="F192" s="292" t="s">
        <v>3325</v>
      </c>
      <c r="G192" s="74"/>
      <c r="H192" s="74"/>
      <c r="I192" s="191"/>
      <c r="J192" s="74"/>
      <c r="K192" s="74"/>
      <c r="L192" s="72"/>
      <c r="M192" s="293"/>
      <c r="N192" s="47"/>
      <c r="O192" s="47"/>
      <c r="P192" s="47"/>
      <c r="Q192" s="47"/>
      <c r="R192" s="47"/>
      <c r="S192" s="47"/>
      <c r="T192" s="95"/>
      <c r="AT192" s="24" t="s">
        <v>2355</v>
      </c>
      <c r="AU192" s="24" t="s">
        <v>77</v>
      </c>
    </row>
    <row r="193" s="10" customFormat="1" ht="37.44" customHeight="1">
      <c r="B193" s="205"/>
      <c r="C193" s="206"/>
      <c r="D193" s="207" t="s">
        <v>68</v>
      </c>
      <c r="E193" s="208" t="s">
        <v>3326</v>
      </c>
      <c r="F193" s="208" t="s">
        <v>3327</v>
      </c>
      <c r="G193" s="206"/>
      <c r="H193" s="206"/>
      <c r="I193" s="209"/>
      <c r="J193" s="210">
        <f>BK193</f>
        <v>0</v>
      </c>
      <c r="K193" s="206"/>
      <c r="L193" s="211"/>
      <c r="M193" s="212"/>
      <c r="N193" s="213"/>
      <c r="O193" s="213"/>
      <c r="P193" s="214">
        <f>SUM(P194:P214)</f>
        <v>0</v>
      </c>
      <c r="Q193" s="213"/>
      <c r="R193" s="214">
        <f>SUM(R194:R214)</f>
        <v>0</v>
      </c>
      <c r="S193" s="213"/>
      <c r="T193" s="215">
        <f>SUM(T194:T214)</f>
        <v>0</v>
      </c>
      <c r="AR193" s="216" t="s">
        <v>188</v>
      </c>
      <c r="AT193" s="217" t="s">
        <v>68</v>
      </c>
      <c r="AU193" s="217" t="s">
        <v>69</v>
      </c>
      <c r="AY193" s="216" t="s">
        <v>174</v>
      </c>
      <c r="BK193" s="218">
        <f>SUM(BK194:BK214)</f>
        <v>0</v>
      </c>
    </row>
    <row r="194" s="1" customFormat="1" ht="16.5" customHeight="1">
      <c r="B194" s="46"/>
      <c r="C194" s="221" t="s">
        <v>433</v>
      </c>
      <c r="D194" s="221" t="s">
        <v>176</v>
      </c>
      <c r="E194" s="222" t="s">
        <v>3328</v>
      </c>
      <c r="F194" s="223" t="s">
        <v>3329</v>
      </c>
      <c r="G194" s="224" t="s">
        <v>276</v>
      </c>
      <c r="H194" s="225">
        <v>620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40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326</v>
      </c>
      <c r="AT194" s="24" t="s">
        <v>176</v>
      </c>
      <c r="AU194" s="24" t="s">
        <v>77</v>
      </c>
      <c r="AY194" s="24" t="s">
        <v>174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77</v>
      </c>
      <c r="BK194" s="232">
        <f>ROUND(I194*H194,2)</f>
        <v>0</v>
      </c>
      <c r="BL194" s="24" t="s">
        <v>326</v>
      </c>
      <c r="BM194" s="24" t="s">
        <v>3330</v>
      </c>
    </row>
    <row r="195" s="1" customFormat="1" ht="16.5" customHeight="1">
      <c r="B195" s="46"/>
      <c r="C195" s="221" t="s">
        <v>306</v>
      </c>
      <c r="D195" s="221" t="s">
        <v>176</v>
      </c>
      <c r="E195" s="222" t="s">
        <v>3331</v>
      </c>
      <c r="F195" s="223" t="s">
        <v>3332</v>
      </c>
      <c r="G195" s="224" t="s">
        <v>276</v>
      </c>
      <c r="H195" s="225">
        <v>250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40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326</v>
      </c>
      <c r="AT195" s="24" t="s">
        <v>176</v>
      </c>
      <c r="AU195" s="24" t="s">
        <v>77</v>
      </c>
      <c r="AY195" s="24" t="s">
        <v>174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77</v>
      </c>
      <c r="BK195" s="232">
        <f>ROUND(I195*H195,2)</f>
        <v>0</v>
      </c>
      <c r="BL195" s="24" t="s">
        <v>326</v>
      </c>
      <c r="BM195" s="24" t="s">
        <v>3333</v>
      </c>
    </row>
    <row r="196" s="1" customFormat="1" ht="16.5" customHeight="1">
      <c r="B196" s="46"/>
      <c r="C196" s="221" t="s">
        <v>444</v>
      </c>
      <c r="D196" s="221" t="s">
        <v>176</v>
      </c>
      <c r="E196" s="222" t="s">
        <v>3334</v>
      </c>
      <c r="F196" s="223" t="s">
        <v>3335</v>
      </c>
      <c r="G196" s="224" t="s">
        <v>276</v>
      </c>
      <c r="H196" s="225">
        <v>220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40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326</v>
      </c>
      <c r="AT196" s="24" t="s">
        <v>176</v>
      </c>
      <c r="AU196" s="24" t="s">
        <v>77</v>
      </c>
      <c r="AY196" s="24" t="s">
        <v>174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77</v>
      </c>
      <c r="BK196" s="232">
        <f>ROUND(I196*H196,2)</f>
        <v>0</v>
      </c>
      <c r="BL196" s="24" t="s">
        <v>326</v>
      </c>
      <c r="BM196" s="24" t="s">
        <v>3336</v>
      </c>
    </row>
    <row r="197" s="1" customFormat="1" ht="16.5" customHeight="1">
      <c r="B197" s="46"/>
      <c r="C197" s="221" t="s">
        <v>312</v>
      </c>
      <c r="D197" s="221" t="s">
        <v>176</v>
      </c>
      <c r="E197" s="222" t="s">
        <v>3337</v>
      </c>
      <c r="F197" s="223" t="s">
        <v>3338</v>
      </c>
      <c r="G197" s="224" t="s">
        <v>276</v>
      </c>
      <c r="H197" s="225">
        <v>200</v>
      </c>
      <c r="I197" s="226"/>
      <c r="J197" s="227">
        <f>ROUND(I197*H197,2)</f>
        <v>0</v>
      </c>
      <c r="K197" s="223" t="s">
        <v>21</v>
      </c>
      <c r="L197" s="72"/>
      <c r="M197" s="228" t="s">
        <v>21</v>
      </c>
      <c r="N197" s="229" t="s">
        <v>40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326</v>
      </c>
      <c r="AT197" s="24" t="s">
        <v>176</v>
      </c>
      <c r="AU197" s="24" t="s">
        <v>77</v>
      </c>
      <c r="AY197" s="24" t="s">
        <v>174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77</v>
      </c>
      <c r="BK197" s="232">
        <f>ROUND(I197*H197,2)</f>
        <v>0</v>
      </c>
      <c r="BL197" s="24" t="s">
        <v>326</v>
      </c>
      <c r="BM197" s="24" t="s">
        <v>3339</v>
      </c>
    </row>
    <row r="198" s="1" customFormat="1" ht="16.5" customHeight="1">
      <c r="B198" s="46"/>
      <c r="C198" s="221" t="s">
        <v>453</v>
      </c>
      <c r="D198" s="221" t="s">
        <v>176</v>
      </c>
      <c r="E198" s="222" t="s">
        <v>3340</v>
      </c>
      <c r="F198" s="223" t="s">
        <v>3341</v>
      </c>
      <c r="G198" s="224" t="s">
        <v>276</v>
      </c>
      <c r="H198" s="225">
        <v>130</v>
      </c>
      <c r="I198" s="226"/>
      <c r="J198" s="227">
        <f>ROUND(I198*H198,2)</f>
        <v>0</v>
      </c>
      <c r="K198" s="223" t="s">
        <v>21</v>
      </c>
      <c r="L198" s="72"/>
      <c r="M198" s="228" t="s">
        <v>21</v>
      </c>
      <c r="N198" s="229" t="s">
        <v>40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326</v>
      </c>
      <c r="AT198" s="24" t="s">
        <v>176</v>
      </c>
      <c r="AU198" s="24" t="s">
        <v>77</v>
      </c>
      <c r="AY198" s="24" t="s">
        <v>174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77</v>
      </c>
      <c r="BK198" s="232">
        <f>ROUND(I198*H198,2)</f>
        <v>0</v>
      </c>
      <c r="BL198" s="24" t="s">
        <v>326</v>
      </c>
      <c r="BM198" s="24" t="s">
        <v>3342</v>
      </c>
    </row>
    <row r="199" s="1" customFormat="1" ht="16.5" customHeight="1">
      <c r="B199" s="46"/>
      <c r="C199" s="221" t="s">
        <v>317</v>
      </c>
      <c r="D199" s="221" t="s">
        <v>176</v>
      </c>
      <c r="E199" s="222" t="s">
        <v>3343</v>
      </c>
      <c r="F199" s="223" t="s">
        <v>3344</v>
      </c>
      <c r="G199" s="224" t="s">
        <v>276</v>
      </c>
      <c r="H199" s="225">
        <v>600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40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326</v>
      </c>
      <c r="AT199" s="24" t="s">
        <v>176</v>
      </c>
      <c r="AU199" s="24" t="s">
        <v>77</v>
      </c>
      <c r="AY199" s="24" t="s">
        <v>174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77</v>
      </c>
      <c r="BK199" s="232">
        <f>ROUND(I199*H199,2)</f>
        <v>0</v>
      </c>
      <c r="BL199" s="24" t="s">
        <v>326</v>
      </c>
      <c r="BM199" s="24" t="s">
        <v>3345</v>
      </c>
    </row>
    <row r="200" s="1" customFormat="1" ht="16.5" customHeight="1">
      <c r="B200" s="46"/>
      <c r="C200" s="221" t="s">
        <v>465</v>
      </c>
      <c r="D200" s="221" t="s">
        <v>176</v>
      </c>
      <c r="E200" s="222" t="s">
        <v>3346</v>
      </c>
      <c r="F200" s="223" t="s">
        <v>3347</v>
      </c>
      <c r="G200" s="224" t="s">
        <v>276</v>
      </c>
      <c r="H200" s="225">
        <v>360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40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326</v>
      </c>
      <c r="AT200" s="24" t="s">
        <v>176</v>
      </c>
      <c r="AU200" s="24" t="s">
        <v>77</v>
      </c>
      <c r="AY200" s="24" t="s">
        <v>174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77</v>
      </c>
      <c r="BK200" s="232">
        <f>ROUND(I200*H200,2)</f>
        <v>0</v>
      </c>
      <c r="BL200" s="24" t="s">
        <v>326</v>
      </c>
      <c r="BM200" s="24" t="s">
        <v>3348</v>
      </c>
    </row>
    <row r="201" s="1" customFormat="1" ht="16.5" customHeight="1">
      <c r="B201" s="46"/>
      <c r="C201" s="221" t="s">
        <v>323</v>
      </c>
      <c r="D201" s="221" t="s">
        <v>176</v>
      </c>
      <c r="E201" s="222" t="s">
        <v>3349</v>
      </c>
      <c r="F201" s="223" t="s">
        <v>3350</v>
      </c>
      <c r="G201" s="224" t="s">
        <v>276</v>
      </c>
      <c r="H201" s="225">
        <v>130</v>
      </c>
      <c r="I201" s="226"/>
      <c r="J201" s="227">
        <f>ROUND(I201*H201,2)</f>
        <v>0</v>
      </c>
      <c r="K201" s="223" t="s">
        <v>21</v>
      </c>
      <c r="L201" s="72"/>
      <c r="M201" s="228" t="s">
        <v>21</v>
      </c>
      <c r="N201" s="229" t="s">
        <v>40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326</v>
      </c>
      <c r="AT201" s="24" t="s">
        <v>176</v>
      </c>
      <c r="AU201" s="24" t="s">
        <v>77</v>
      </c>
      <c r="AY201" s="24" t="s">
        <v>174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77</v>
      </c>
      <c r="BK201" s="232">
        <f>ROUND(I201*H201,2)</f>
        <v>0</v>
      </c>
      <c r="BL201" s="24" t="s">
        <v>326</v>
      </c>
      <c r="BM201" s="24" t="s">
        <v>3351</v>
      </c>
    </row>
    <row r="202" s="1" customFormat="1" ht="16.5" customHeight="1">
      <c r="B202" s="46"/>
      <c r="C202" s="221" t="s">
        <v>474</v>
      </c>
      <c r="D202" s="221" t="s">
        <v>176</v>
      </c>
      <c r="E202" s="222" t="s">
        <v>3352</v>
      </c>
      <c r="F202" s="223" t="s">
        <v>3353</v>
      </c>
      <c r="G202" s="224" t="s">
        <v>276</v>
      </c>
      <c r="H202" s="225">
        <v>20</v>
      </c>
      <c r="I202" s="226"/>
      <c r="J202" s="227">
        <f>ROUND(I202*H202,2)</f>
        <v>0</v>
      </c>
      <c r="K202" s="223" t="s">
        <v>21</v>
      </c>
      <c r="L202" s="72"/>
      <c r="M202" s="228" t="s">
        <v>21</v>
      </c>
      <c r="N202" s="229" t="s">
        <v>40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326</v>
      </c>
      <c r="AT202" s="24" t="s">
        <v>176</v>
      </c>
      <c r="AU202" s="24" t="s">
        <v>77</v>
      </c>
      <c r="AY202" s="24" t="s">
        <v>174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77</v>
      </c>
      <c r="BK202" s="232">
        <f>ROUND(I202*H202,2)</f>
        <v>0</v>
      </c>
      <c r="BL202" s="24" t="s">
        <v>326</v>
      </c>
      <c r="BM202" s="24" t="s">
        <v>3354</v>
      </c>
    </row>
    <row r="203" s="1" customFormat="1" ht="16.5" customHeight="1">
      <c r="B203" s="46"/>
      <c r="C203" s="221" t="s">
        <v>326</v>
      </c>
      <c r="D203" s="221" t="s">
        <v>176</v>
      </c>
      <c r="E203" s="222" t="s">
        <v>3355</v>
      </c>
      <c r="F203" s="223" t="s">
        <v>3356</v>
      </c>
      <c r="G203" s="224" t="s">
        <v>276</v>
      </c>
      <c r="H203" s="225">
        <v>50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40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326</v>
      </c>
      <c r="AT203" s="24" t="s">
        <v>176</v>
      </c>
      <c r="AU203" s="24" t="s">
        <v>77</v>
      </c>
      <c r="AY203" s="24" t="s">
        <v>174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77</v>
      </c>
      <c r="BK203" s="232">
        <f>ROUND(I203*H203,2)</f>
        <v>0</v>
      </c>
      <c r="BL203" s="24" t="s">
        <v>326</v>
      </c>
      <c r="BM203" s="24" t="s">
        <v>3357</v>
      </c>
    </row>
    <row r="204" s="1" customFormat="1" ht="16.5" customHeight="1">
      <c r="B204" s="46"/>
      <c r="C204" s="221" t="s">
        <v>483</v>
      </c>
      <c r="D204" s="221" t="s">
        <v>176</v>
      </c>
      <c r="E204" s="222" t="s">
        <v>3358</v>
      </c>
      <c r="F204" s="223" t="s">
        <v>3359</v>
      </c>
      <c r="G204" s="224" t="s">
        <v>276</v>
      </c>
      <c r="H204" s="225">
        <v>90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40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326</v>
      </c>
      <c r="AT204" s="24" t="s">
        <v>176</v>
      </c>
      <c r="AU204" s="24" t="s">
        <v>77</v>
      </c>
      <c r="AY204" s="24" t="s">
        <v>174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77</v>
      </c>
      <c r="BK204" s="232">
        <f>ROUND(I204*H204,2)</f>
        <v>0</v>
      </c>
      <c r="BL204" s="24" t="s">
        <v>326</v>
      </c>
      <c r="BM204" s="24" t="s">
        <v>3360</v>
      </c>
    </row>
    <row r="205" s="1" customFormat="1" ht="16.5" customHeight="1">
      <c r="B205" s="46"/>
      <c r="C205" s="221" t="s">
        <v>331</v>
      </c>
      <c r="D205" s="221" t="s">
        <v>176</v>
      </c>
      <c r="E205" s="222" t="s">
        <v>3361</v>
      </c>
      <c r="F205" s="223" t="s">
        <v>3362</v>
      </c>
      <c r="G205" s="224" t="s">
        <v>276</v>
      </c>
      <c r="H205" s="225">
        <v>40</v>
      </c>
      <c r="I205" s="226"/>
      <c r="J205" s="227">
        <f>ROUND(I205*H205,2)</f>
        <v>0</v>
      </c>
      <c r="K205" s="223" t="s">
        <v>21</v>
      </c>
      <c r="L205" s="72"/>
      <c r="M205" s="228" t="s">
        <v>21</v>
      </c>
      <c r="N205" s="229" t="s">
        <v>40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326</v>
      </c>
      <c r="AT205" s="24" t="s">
        <v>176</v>
      </c>
      <c r="AU205" s="24" t="s">
        <v>77</v>
      </c>
      <c r="AY205" s="24" t="s">
        <v>174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77</v>
      </c>
      <c r="BK205" s="232">
        <f>ROUND(I205*H205,2)</f>
        <v>0</v>
      </c>
      <c r="BL205" s="24" t="s">
        <v>326</v>
      </c>
      <c r="BM205" s="24" t="s">
        <v>3363</v>
      </c>
    </row>
    <row r="206" s="1" customFormat="1" ht="16.5" customHeight="1">
      <c r="B206" s="46"/>
      <c r="C206" s="221" t="s">
        <v>494</v>
      </c>
      <c r="D206" s="221" t="s">
        <v>176</v>
      </c>
      <c r="E206" s="222" t="s">
        <v>3364</v>
      </c>
      <c r="F206" s="223" t="s">
        <v>3365</v>
      </c>
      <c r="G206" s="224" t="s">
        <v>276</v>
      </c>
      <c r="H206" s="225">
        <v>30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29" t="s">
        <v>40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326</v>
      </c>
      <c r="AT206" s="24" t="s">
        <v>176</v>
      </c>
      <c r="AU206" s="24" t="s">
        <v>77</v>
      </c>
      <c r="AY206" s="24" t="s">
        <v>174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77</v>
      </c>
      <c r="BK206" s="232">
        <f>ROUND(I206*H206,2)</f>
        <v>0</v>
      </c>
      <c r="BL206" s="24" t="s">
        <v>326</v>
      </c>
      <c r="BM206" s="24" t="s">
        <v>3366</v>
      </c>
    </row>
    <row r="207" s="1" customFormat="1" ht="16.5" customHeight="1">
      <c r="B207" s="46"/>
      <c r="C207" s="221" t="s">
        <v>335</v>
      </c>
      <c r="D207" s="221" t="s">
        <v>176</v>
      </c>
      <c r="E207" s="222" t="s">
        <v>3367</v>
      </c>
      <c r="F207" s="223" t="s">
        <v>3368</v>
      </c>
      <c r="G207" s="224" t="s">
        <v>276</v>
      </c>
      <c r="H207" s="225">
        <v>10</v>
      </c>
      <c r="I207" s="226"/>
      <c r="J207" s="227">
        <f>ROUND(I207*H207,2)</f>
        <v>0</v>
      </c>
      <c r="K207" s="223" t="s">
        <v>21</v>
      </c>
      <c r="L207" s="72"/>
      <c r="M207" s="228" t="s">
        <v>21</v>
      </c>
      <c r="N207" s="229" t="s">
        <v>40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326</v>
      </c>
      <c r="AT207" s="24" t="s">
        <v>176</v>
      </c>
      <c r="AU207" s="24" t="s">
        <v>77</v>
      </c>
      <c r="AY207" s="24" t="s">
        <v>174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77</v>
      </c>
      <c r="BK207" s="232">
        <f>ROUND(I207*H207,2)</f>
        <v>0</v>
      </c>
      <c r="BL207" s="24" t="s">
        <v>326</v>
      </c>
      <c r="BM207" s="24" t="s">
        <v>3369</v>
      </c>
    </row>
    <row r="208" s="1" customFormat="1" ht="16.5" customHeight="1">
      <c r="B208" s="46"/>
      <c r="C208" s="221" t="s">
        <v>522</v>
      </c>
      <c r="D208" s="221" t="s">
        <v>176</v>
      </c>
      <c r="E208" s="222" t="s">
        <v>3370</v>
      </c>
      <c r="F208" s="223" t="s">
        <v>3371</v>
      </c>
      <c r="G208" s="224" t="s">
        <v>276</v>
      </c>
      <c r="H208" s="225">
        <v>100</v>
      </c>
      <c r="I208" s="226"/>
      <c r="J208" s="227">
        <f>ROUND(I208*H208,2)</f>
        <v>0</v>
      </c>
      <c r="K208" s="223" t="s">
        <v>21</v>
      </c>
      <c r="L208" s="72"/>
      <c r="M208" s="228" t="s">
        <v>21</v>
      </c>
      <c r="N208" s="229" t="s">
        <v>40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326</v>
      </c>
      <c r="AT208" s="24" t="s">
        <v>176</v>
      </c>
      <c r="AU208" s="24" t="s">
        <v>77</v>
      </c>
      <c r="AY208" s="24" t="s">
        <v>174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77</v>
      </c>
      <c r="BK208" s="232">
        <f>ROUND(I208*H208,2)</f>
        <v>0</v>
      </c>
      <c r="BL208" s="24" t="s">
        <v>326</v>
      </c>
      <c r="BM208" s="24" t="s">
        <v>3372</v>
      </c>
    </row>
    <row r="209" s="1" customFormat="1" ht="16.5" customHeight="1">
      <c r="B209" s="46"/>
      <c r="C209" s="221" t="s">
        <v>341</v>
      </c>
      <c r="D209" s="221" t="s">
        <v>176</v>
      </c>
      <c r="E209" s="222" t="s">
        <v>3373</v>
      </c>
      <c r="F209" s="223" t="s">
        <v>3374</v>
      </c>
      <c r="G209" s="224" t="s">
        <v>276</v>
      </c>
      <c r="H209" s="225">
        <v>50</v>
      </c>
      <c r="I209" s="226"/>
      <c r="J209" s="227">
        <f>ROUND(I209*H209,2)</f>
        <v>0</v>
      </c>
      <c r="K209" s="223" t="s">
        <v>21</v>
      </c>
      <c r="L209" s="72"/>
      <c r="M209" s="228" t="s">
        <v>21</v>
      </c>
      <c r="N209" s="229" t="s">
        <v>40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326</v>
      </c>
      <c r="AT209" s="24" t="s">
        <v>176</v>
      </c>
      <c r="AU209" s="24" t="s">
        <v>77</v>
      </c>
      <c r="AY209" s="24" t="s">
        <v>174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77</v>
      </c>
      <c r="BK209" s="232">
        <f>ROUND(I209*H209,2)</f>
        <v>0</v>
      </c>
      <c r="BL209" s="24" t="s">
        <v>326</v>
      </c>
      <c r="BM209" s="24" t="s">
        <v>3375</v>
      </c>
    </row>
    <row r="210" s="1" customFormat="1" ht="16.5" customHeight="1">
      <c r="B210" s="46"/>
      <c r="C210" s="221" t="s">
        <v>532</v>
      </c>
      <c r="D210" s="221" t="s">
        <v>176</v>
      </c>
      <c r="E210" s="222" t="s">
        <v>3376</v>
      </c>
      <c r="F210" s="223" t="s">
        <v>3377</v>
      </c>
      <c r="G210" s="224" t="s">
        <v>276</v>
      </c>
      <c r="H210" s="225">
        <v>30</v>
      </c>
      <c r="I210" s="226"/>
      <c r="J210" s="227">
        <f>ROUND(I210*H210,2)</f>
        <v>0</v>
      </c>
      <c r="K210" s="223" t="s">
        <v>21</v>
      </c>
      <c r="L210" s="72"/>
      <c r="M210" s="228" t="s">
        <v>21</v>
      </c>
      <c r="N210" s="229" t="s">
        <v>40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326</v>
      </c>
      <c r="AT210" s="24" t="s">
        <v>176</v>
      </c>
      <c r="AU210" s="24" t="s">
        <v>77</v>
      </c>
      <c r="AY210" s="24" t="s">
        <v>174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77</v>
      </c>
      <c r="BK210" s="232">
        <f>ROUND(I210*H210,2)</f>
        <v>0</v>
      </c>
      <c r="BL210" s="24" t="s">
        <v>326</v>
      </c>
      <c r="BM210" s="24" t="s">
        <v>3378</v>
      </c>
    </row>
    <row r="211" s="1" customFormat="1" ht="16.5" customHeight="1">
      <c r="B211" s="46"/>
      <c r="C211" s="221" t="s">
        <v>347</v>
      </c>
      <c r="D211" s="221" t="s">
        <v>176</v>
      </c>
      <c r="E211" s="222" t="s">
        <v>3379</v>
      </c>
      <c r="F211" s="223" t="s">
        <v>3380</v>
      </c>
      <c r="G211" s="224" t="s">
        <v>384</v>
      </c>
      <c r="H211" s="225">
        <v>1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40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326</v>
      </c>
      <c r="AT211" s="24" t="s">
        <v>176</v>
      </c>
      <c r="AU211" s="24" t="s">
        <v>77</v>
      </c>
      <c r="AY211" s="24" t="s">
        <v>174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77</v>
      </c>
      <c r="BK211" s="232">
        <f>ROUND(I211*H211,2)</f>
        <v>0</v>
      </c>
      <c r="BL211" s="24" t="s">
        <v>326</v>
      </c>
      <c r="BM211" s="24" t="s">
        <v>3381</v>
      </c>
    </row>
    <row r="212" s="1" customFormat="1" ht="25.5" customHeight="1">
      <c r="B212" s="46"/>
      <c r="C212" s="221" t="s">
        <v>553</v>
      </c>
      <c r="D212" s="221" t="s">
        <v>176</v>
      </c>
      <c r="E212" s="222" t="s">
        <v>3382</v>
      </c>
      <c r="F212" s="223" t="s">
        <v>3383</v>
      </c>
      <c r="G212" s="224" t="s">
        <v>384</v>
      </c>
      <c r="H212" s="225">
        <v>1</v>
      </c>
      <c r="I212" s="226"/>
      <c r="J212" s="227">
        <f>ROUND(I212*H212,2)</f>
        <v>0</v>
      </c>
      <c r="K212" s="223" t="s">
        <v>21</v>
      </c>
      <c r="L212" s="72"/>
      <c r="M212" s="228" t="s">
        <v>21</v>
      </c>
      <c r="N212" s="229" t="s">
        <v>40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326</v>
      </c>
      <c r="AT212" s="24" t="s">
        <v>176</v>
      </c>
      <c r="AU212" s="24" t="s">
        <v>77</v>
      </c>
      <c r="AY212" s="24" t="s">
        <v>174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77</v>
      </c>
      <c r="BK212" s="232">
        <f>ROUND(I212*H212,2)</f>
        <v>0</v>
      </c>
      <c r="BL212" s="24" t="s">
        <v>326</v>
      </c>
      <c r="BM212" s="24" t="s">
        <v>3384</v>
      </c>
    </row>
    <row r="213" s="1" customFormat="1" ht="16.5" customHeight="1">
      <c r="B213" s="46"/>
      <c r="C213" s="221" t="s">
        <v>353</v>
      </c>
      <c r="D213" s="221" t="s">
        <v>176</v>
      </c>
      <c r="E213" s="222" t="s">
        <v>3385</v>
      </c>
      <c r="F213" s="223" t="s">
        <v>3386</v>
      </c>
      <c r="G213" s="224" t="s">
        <v>384</v>
      </c>
      <c r="H213" s="225">
        <v>1</v>
      </c>
      <c r="I213" s="226"/>
      <c r="J213" s="227">
        <f>ROUND(I213*H213,2)</f>
        <v>0</v>
      </c>
      <c r="K213" s="223" t="s">
        <v>21</v>
      </c>
      <c r="L213" s="72"/>
      <c r="M213" s="228" t="s">
        <v>21</v>
      </c>
      <c r="N213" s="229" t="s">
        <v>40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326</v>
      </c>
      <c r="AT213" s="24" t="s">
        <v>176</v>
      </c>
      <c r="AU213" s="24" t="s">
        <v>77</v>
      </c>
      <c r="AY213" s="24" t="s">
        <v>174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77</v>
      </c>
      <c r="BK213" s="232">
        <f>ROUND(I213*H213,2)</f>
        <v>0</v>
      </c>
      <c r="BL213" s="24" t="s">
        <v>326</v>
      </c>
      <c r="BM213" s="24" t="s">
        <v>3387</v>
      </c>
    </row>
    <row r="214" s="1" customFormat="1" ht="16.5" customHeight="1">
      <c r="B214" s="46"/>
      <c r="C214" s="221" t="s">
        <v>562</v>
      </c>
      <c r="D214" s="221" t="s">
        <v>176</v>
      </c>
      <c r="E214" s="222" t="s">
        <v>3388</v>
      </c>
      <c r="F214" s="223" t="s">
        <v>3389</v>
      </c>
      <c r="G214" s="224" t="s">
        <v>384</v>
      </c>
      <c r="H214" s="225">
        <v>1</v>
      </c>
      <c r="I214" s="226"/>
      <c r="J214" s="227">
        <f>ROUND(I214*H214,2)</f>
        <v>0</v>
      </c>
      <c r="K214" s="223" t="s">
        <v>21</v>
      </c>
      <c r="L214" s="72"/>
      <c r="M214" s="228" t="s">
        <v>21</v>
      </c>
      <c r="N214" s="229" t="s">
        <v>40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326</v>
      </c>
      <c r="AT214" s="24" t="s">
        <v>176</v>
      </c>
      <c r="AU214" s="24" t="s">
        <v>77</v>
      </c>
      <c r="AY214" s="24" t="s">
        <v>174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77</v>
      </c>
      <c r="BK214" s="232">
        <f>ROUND(I214*H214,2)</f>
        <v>0</v>
      </c>
      <c r="BL214" s="24" t="s">
        <v>326</v>
      </c>
      <c r="BM214" s="24" t="s">
        <v>3390</v>
      </c>
    </row>
    <row r="215" s="10" customFormat="1" ht="37.44" customHeight="1">
      <c r="B215" s="205"/>
      <c r="C215" s="206"/>
      <c r="D215" s="207" t="s">
        <v>68</v>
      </c>
      <c r="E215" s="208" t="s">
        <v>3391</v>
      </c>
      <c r="F215" s="208" t="s">
        <v>3392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SUM(P216:P222)</f>
        <v>0</v>
      </c>
      <c r="Q215" s="213"/>
      <c r="R215" s="214">
        <f>SUM(R216:R222)</f>
        <v>0</v>
      </c>
      <c r="S215" s="213"/>
      <c r="T215" s="215">
        <f>SUM(T216:T222)</f>
        <v>0</v>
      </c>
      <c r="AR215" s="216" t="s">
        <v>188</v>
      </c>
      <c r="AT215" s="217" t="s">
        <v>68</v>
      </c>
      <c r="AU215" s="217" t="s">
        <v>69</v>
      </c>
      <c r="AY215" s="216" t="s">
        <v>174</v>
      </c>
      <c r="BK215" s="218">
        <f>SUM(BK216:BK222)</f>
        <v>0</v>
      </c>
    </row>
    <row r="216" s="1" customFormat="1" ht="16.5" customHeight="1">
      <c r="B216" s="46"/>
      <c r="C216" s="221" t="s">
        <v>357</v>
      </c>
      <c r="D216" s="221" t="s">
        <v>176</v>
      </c>
      <c r="E216" s="222" t="s">
        <v>3393</v>
      </c>
      <c r="F216" s="223" t="s">
        <v>3394</v>
      </c>
      <c r="G216" s="224" t="s">
        <v>384</v>
      </c>
      <c r="H216" s="225">
        <v>1</v>
      </c>
      <c r="I216" s="226"/>
      <c r="J216" s="227">
        <f>ROUND(I216*H216,2)</f>
        <v>0</v>
      </c>
      <c r="K216" s="223" t="s">
        <v>21</v>
      </c>
      <c r="L216" s="72"/>
      <c r="M216" s="228" t="s">
        <v>21</v>
      </c>
      <c r="N216" s="229" t="s">
        <v>40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326</v>
      </c>
      <c r="AT216" s="24" t="s">
        <v>176</v>
      </c>
      <c r="AU216" s="24" t="s">
        <v>77</v>
      </c>
      <c r="AY216" s="24" t="s">
        <v>174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77</v>
      </c>
      <c r="BK216" s="232">
        <f>ROUND(I216*H216,2)</f>
        <v>0</v>
      </c>
      <c r="BL216" s="24" t="s">
        <v>326</v>
      </c>
      <c r="BM216" s="24" t="s">
        <v>3395</v>
      </c>
    </row>
    <row r="217" s="1" customFormat="1" ht="16.5" customHeight="1">
      <c r="B217" s="46"/>
      <c r="C217" s="221" t="s">
        <v>580</v>
      </c>
      <c r="D217" s="221" t="s">
        <v>176</v>
      </c>
      <c r="E217" s="222" t="s">
        <v>3396</v>
      </c>
      <c r="F217" s="223" t="s">
        <v>3397</v>
      </c>
      <c r="G217" s="224" t="s">
        <v>384</v>
      </c>
      <c r="H217" s="225">
        <v>1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40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326</v>
      </c>
      <c r="AT217" s="24" t="s">
        <v>176</v>
      </c>
      <c r="AU217" s="24" t="s">
        <v>77</v>
      </c>
      <c r="AY217" s="24" t="s">
        <v>174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77</v>
      </c>
      <c r="BK217" s="232">
        <f>ROUND(I217*H217,2)</f>
        <v>0</v>
      </c>
      <c r="BL217" s="24" t="s">
        <v>326</v>
      </c>
      <c r="BM217" s="24" t="s">
        <v>3398</v>
      </c>
    </row>
    <row r="218" s="1" customFormat="1" ht="16.5" customHeight="1">
      <c r="B218" s="46"/>
      <c r="C218" s="221" t="s">
        <v>366</v>
      </c>
      <c r="D218" s="221" t="s">
        <v>176</v>
      </c>
      <c r="E218" s="222" t="s">
        <v>3399</v>
      </c>
      <c r="F218" s="223" t="s">
        <v>3400</v>
      </c>
      <c r="G218" s="224" t="s">
        <v>384</v>
      </c>
      <c r="H218" s="225">
        <v>1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40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326</v>
      </c>
      <c r="AT218" s="24" t="s">
        <v>176</v>
      </c>
      <c r="AU218" s="24" t="s">
        <v>77</v>
      </c>
      <c r="AY218" s="24" t="s">
        <v>174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77</v>
      </c>
      <c r="BK218" s="232">
        <f>ROUND(I218*H218,2)</f>
        <v>0</v>
      </c>
      <c r="BL218" s="24" t="s">
        <v>326</v>
      </c>
      <c r="BM218" s="24" t="s">
        <v>3401</v>
      </c>
    </row>
    <row r="219" s="1" customFormat="1" ht="16.5" customHeight="1">
      <c r="B219" s="46"/>
      <c r="C219" s="221" t="s">
        <v>594</v>
      </c>
      <c r="D219" s="221" t="s">
        <v>176</v>
      </c>
      <c r="E219" s="222" t="s">
        <v>3402</v>
      </c>
      <c r="F219" s="223" t="s">
        <v>3403</v>
      </c>
      <c r="G219" s="224" t="s">
        <v>384</v>
      </c>
      <c r="H219" s="225">
        <v>1</v>
      </c>
      <c r="I219" s="226"/>
      <c r="J219" s="227">
        <f>ROUND(I219*H219,2)</f>
        <v>0</v>
      </c>
      <c r="K219" s="223" t="s">
        <v>21</v>
      </c>
      <c r="L219" s="72"/>
      <c r="M219" s="228" t="s">
        <v>21</v>
      </c>
      <c r="N219" s="229" t="s">
        <v>40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326</v>
      </c>
      <c r="AT219" s="24" t="s">
        <v>176</v>
      </c>
      <c r="AU219" s="24" t="s">
        <v>77</v>
      </c>
      <c r="AY219" s="24" t="s">
        <v>174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77</v>
      </c>
      <c r="BK219" s="232">
        <f>ROUND(I219*H219,2)</f>
        <v>0</v>
      </c>
      <c r="BL219" s="24" t="s">
        <v>326</v>
      </c>
      <c r="BM219" s="24" t="s">
        <v>3404</v>
      </c>
    </row>
    <row r="220" s="1" customFormat="1" ht="16.5" customHeight="1">
      <c r="B220" s="46"/>
      <c r="C220" s="221" t="s">
        <v>370</v>
      </c>
      <c r="D220" s="221" t="s">
        <v>176</v>
      </c>
      <c r="E220" s="222" t="s">
        <v>3405</v>
      </c>
      <c r="F220" s="223" t="s">
        <v>3406</v>
      </c>
      <c r="G220" s="224" t="s">
        <v>384</v>
      </c>
      <c r="H220" s="225">
        <v>1</v>
      </c>
      <c r="I220" s="226"/>
      <c r="J220" s="227">
        <f>ROUND(I220*H220,2)</f>
        <v>0</v>
      </c>
      <c r="K220" s="223" t="s">
        <v>21</v>
      </c>
      <c r="L220" s="72"/>
      <c r="M220" s="228" t="s">
        <v>21</v>
      </c>
      <c r="N220" s="229" t="s">
        <v>40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326</v>
      </c>
      <c r="AT220" s="24" t="s">
        <v>176</v>
      </c>
      <c r="AU220" s="24" t="s">
        <v>77</v>
      </c>
      <c r="AY220" s="24" t="s">
        <v>174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77</v>
      </c>
      <c r="BK220" s="232">
        <f>ROUND(I220*H220,2)</f>
        <v>0</v>
      </c>
      <c r="BL220" s="24" t="s">
        <v>326</v>
      </c>
      <c r="BM220" s="24" t="s">
        <v>3407</v>
      </c>
    </row>
    <row r="221" s="1" customFormat="1" ht="16.5" customHeight="1">
      <c r="B221" s="46"/>
      <c r="C221" s="221" t="s">
        <v>603</v>
      </c>
      <c r="D221" s="221" t="s">
        <v>176</v>
      </c>
      <c r="E221" s="222" t="s">
        <v>3408</v>
      </c>
      <c r="F221" s="223" t="s">
        <v>3409</v>
      </c>
      <c r="G221" s="224" t="s">
        <v>384</v>
      </c>
      <c r="H221" s="225">
        <v>1</v>
      </c>
      <c r="I221" s="226"/>
      <c r="J221" s="227">
        <f>ROUND(I221*H221,2)</f>
        <v>0</v>
      </c>
      <c r="K221" s="223" t="s">
        <v>21</v>
      </c>
      <c r="L221" s="72"/>
      <c r="M221" s="228" t="s">
        <v>21</v>
      </c>
      <c r="N221" s="229" t="s">
        <v>40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326</v>
      </c>
      <c r="AT221" s="24" t="s">
        <v>176</v>
      </c>
      <c r="AU221" s="24" t="s">
        <v>77</v>
      </c>
      <c r="AY221" s="24" t="s">
        <v>174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77</v>
      </c>
      <c r="BK221" s="232">
        <f>ROUND(I221*H221,2)</f>
        <v>0</v>
      </c>
      <c r="BL221" s="24" t="s">
        <v>326</v>
      </c>
      <c r="BM221" s="24" t="s">
        <v>3410</v>
      </c>
    </row>
    <row r="222" s="1" customFormat="1" ht="16.5" customHeight="1">
      <c r="B222" s="46"/>
      <c r="C222" s="221" t="s">
        <v>375</v>
      </c>
      <c r="D222" s="221" t="s">
        <v>176</v>
      </c>
      <c r="E222" s="222" t="s">
        <v>3411</v>
      </c>
      <c r="F222" s="223" t="s">
        <v>3412</v>
      </c>
      <c r="G222" s="224" t="s">
        <v>384</v>
      </c>
      <c r="H222" s="225">
        <v>1</v>
      </c>
      <c r="I222" s="226"/>
      <c r="J222" s="227">
        <f>ROUND(I222*H222,2)</f>
        <v>0</v>
      </c>
      <c r="K222" s="223" t="s">
        <v>21</v>
      </c>
      <c r="L222" s="72"/>
      <c r="M222" s="228" t="s">
        <v>21</v>
      </c>
      <c r="N222" s="277" t="s">
        <v>40</v>
      </c>
      <c r="O222" s="278"/>
      <c r="P222" s="279">
        <f>O222*H222</f>
        <v>0</v>
      </c>
      <c r="Q222" s="279">
        <v>0</v>
      </c>
      <c r="R222" s="279">
        <f>Q222*H222</f>
        <v>0</v>
      </c>
      <c r="S222" s="279">
        <v>0</v>
      </c>
      <c r="T222" s="280">
        <f>S222*H222</f>
        <v>0</v>
      </c>
      <c r="AR222" s="24" t="s">
        <v>326</v>
      </c>
      <c r="AT222" s="24" t="s">
        <v>176</v>
      </c>
      <c r="AU222" s="24" t="s">
        <v>77</v>
      </c>
      <c r="AY222" s="24" t="s">
        <v>174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77</v>
      </c>
      <c r="BK222" s="232">
        <f>ROUND(I222*H222,2)</f>
        <v>0</v>
      </c>
      <c r="BL222" s="24" t="s">
        <v>326</v>
      </c>
      <c r="BM222" s="24" t="s">
        <v>3413</v>
      </c>
    </row>
    <row r="223" s="1" customFormat="1" ht="6.96" customHeight="1">
      <c r="B223" s="67"/>
      <c r="C223" s="68"/>
      <c r="D223" s="68"/>
      <c r="E223" s="68"/>
      <c r="F223" s="68"/>
      <c r="G223" s="68"/>
      <c r="H223" s="68"/>
      <c r="I223" s="166"/>
      <c r="J223" s="68"/>
      <c r="K223" s="68"/>
      <c r="L223" s="72"/>
    </row>
  </sheetData>
  <sheetProtection sheet="1" autoFilter="0" formatColumns="0" formatRows="0" objects="1" scenarios="1" spinCount="100000" saltValue="hIndMFecGZwV4CNxeciJZ+Sy7B8H5hlhnUXwwk57Mq2h/Y3Ev/34HG/iOh4h9Ix4yD6kb+pcJOtw3iga2tzRWw==" hashValue="mVcA7ZwoD2NUX5VgFmWB0tpBQ+adCA6/EkPHEHGGycOBnjy32WeDgeW1ayQaKQFzmQJ1djAkKy32h/FT4nNdgA==" algorithmName="SHA-512" password="CC35"/>
  <autoFilter ref="C80:K222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3414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ROUND(SUM(BE86:BE300), 2)</f>
        <v>0</v>
      </c>
      <c r="G30" s="47"/>
      <c r="H30" s="47"/>
      <c r="I30" s="158">
        <v>0.20999999999999999</v>
      </c>
      <c r="J30" s="157">
        <f>ROUND(ROUND((SUM(BE86:BE300)),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ROUND(SUM(BF86:BF300), 2)</f>
        <v>0</v>
      </c>
      <c r="G31" s="47"/>
      <c r="H31" s="47"/>
      <c r="I31" s="158">
        <v>0.14999999999999999</v>
      </c>
      <c r="J31" s="157">
        <f>ROUND(ROUND((SUM(BF86:BF300)),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ROUND(SUM(BG86:BG300),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ROUND(SUM(BH86:BH300),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ROUND(SUM(BI86:BI300),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1.4.5 - Elektroinstalace - silnoproud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1936</v>
      </c>
      <c r="E57" s="180"/>
      <c r="F57" s="180"/>
      <c r="G57" s="180"/>
      <c r="H57" s="180"/>
      <c r="I57" s="181"/>
      <c r="J57" s="182">
        <f>J87</f>
        <v>0</v>
      </c>
      <c r="K57" s="183"/>
    </row>
    <row r="58" s="8" customFormat="1" ht="19.92" customHeight="1">
      <c r="B58" s="184"/>
      <c r="C58" s="185"/>
      <c r="D58" s="186" t="s">
        <v>3415</v>
      </c>
      <c r="E58" s="187"/>
      <c r="F58" s="187"/>
      <c r="G58" s="187"/>
      <c r="H58" s="187"/>
      <c r="I58" s="188"/>
      <c r="J58" s="189">
        <f>J88</f>
        <v>0</v>
      </c>
      <c r="K58" s="190"/>
    </row>
    <row r="59" s="8" customFormat="1" ht="14.88" customHeight="1">
      <c r="B59" s="184"/>
      <c r="C59" s="185"/>
      <c r="D59" s="186" t="s">
        <v>3416</v>
      </c>
      <c r="E59" s="187"/>
      <c r="F59" s="187"/>
      <c r="G59" s="187"/>
      <c r="H59" s="187"/>
      <c r="I59" s="188"/>
      <c r="J59" s="189">
        <f>J89</f>
        <v>0</v>
      </c>
      <c r="K59" s="190"/>
    </row>
    <row r="60" s="8" customFormat="1" ht="14.88" customHeight="1">
      <c r="B60" s="184"/>
      <c r="C60" s="185"/>
      <c r="D60" s="186" t="s">
        <v>3417</v>
      </c>
      <c r="E60" s="187"/>
      <c r="F60" s="187"/>
      <c r="G60" s="187"/>
      <c r="H60" s="187"/>
      <c r="I60" s="188"/>
      <c r="J60" s="189">
        <f>J125</f>
        <v>0</v>
      </c>
      <c r="K60" s="190"/>
    </row>
    <row r="61" s="8" customFormat="1" ht="14.88" customHeight="1">
      <c r="B61" s="184"/>
      <c r="C61" s="185"/>
      <c r="D61" s="186" t="s">
        <v>3418</v>
      </c>
      <c r="E61" s="187"/>
      <c r="F61" s="187"/>
      <c r="G61" s="187"/>
      <c r="H61" s="187"/>
      <c r="I61" s="188"/>
      <c r="J61" s="189">
        <f>J156</f>
        <v>0</v>
      </c>
      <c r="K61" s="190"/>
    </row>
    <row r="62" s="8" customFormat="1" ht="14.88" customHeight="1">
      <c r="B62" s="184"/>
      <c r="C62" s="185"/>
      <c r="D62" s="186" t="s">
        <v>3419</v>
      </c>
      <c r="E62" s="187"/>
      <c r="F62" s="187"/>
      <c r="G62" s="187"/>
      <c r="H62" s="187"/>
      <c r="I62" s="188"/>
      <c r="J62" s="189">
        <f>J201</f>
        <v>0</v>
      </c>
      <c r="K62" s="190"/>
    </row>
    <row r="63" s="8" customFormat="1" ht="14.88" customHeight="1">
      <c r="B63" s="184"/>
      <c r="C63" s="185"/>
      <c r="D63" s="186" t="s">
        <v>3420</v>
      </c>
      <c r="E63" s="187"/>
      <c r="F63" s="187"/>
      <c r="G63" s="187"/>
      <c r="H63" s="187"/>
      <c r="I63" s="188"/>
      <c r="J63" s="189">
        <f>J234</f>
        <v>0</v>
      </c>
      <c r="K63" s="190"/>
    </row>
    <row r="64" s="8" customFormat="1" ht="14.88" customHeight="1">
      <c r="B64" s="184"/>
      <c r="C64" s="185"/>
      <c r="D64" s="186" t="s">
        <v>3421</v>
      </c>
      <c r="E64" s="187"/>
      <c r="F64" s="187"/>
      <c r="G64" s="187"/>
      <c r="H64" s="187"/>
      <c r="I64" s="188"/>
      <c r="J64" s="189">
        <f>J268</f>
        <v>0</v>
      </c>
      <c r="K64" s="190"/>
    </row>
    <row r="65" s="8" customFormat="1" ht="14.88" customHeight="1">
      <c r="B65" s="184"/>
      <c r="C65" s="185"/>
      <c r="D65" s="186" t="s">
        <v>3422</v>
      </c>
      <c r="E65" s="187"/>
      <c r="F65" s="187"/>
      <c r="G65" s="187"/>
      <c r="H65" s="187"/>
      <c r="I65" s="188"/>
      <c r="J65" s="189">
        <f>J272</f>
        <v>0</v>
      </c>
      <c r="K65" s="190"/>
    </row>
    <row r="66" s="8" customFormat="1" ht="14.88" customHeight="1">
      <c r="B66" s="184"/>
      <c r="C66" s="185"/>
      <c r="D66" s="186" t="s">
        <v>3423</v>
      </c>
      <c r="E66" s="187"/>
      <c r="F66" s="187"/>
      <c r="G66" s="187"/>
      <c r="H66" s="187"/>
      <c r="I66" s="188"/>
      <c r="J66" s="189">
        <f>J286</f>
        <v>0</v>
      </c>
      <c r="K66" s="190"/>
    </row>
    <row r="67" s="1" customFormat="1" ht="21.84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="1" customFormat="1" ht="6.96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="1" customFormat="1" ht="36.96" customHeight="1">
      <c r="B73" s="46"/>
      <c r="C73" s="73" t="s">
        <v>158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 ht="16.5" customHeight="1">
      <c r="B76" s="46"/>
      <c r="C76" s="74"/>
      <c r="D76" s="74"/>
      <c r="E76" s="192" t="str">
        <f>E7</f>
        <v>Rekonstrukce objektu Pernerova 29/383, k.ú. Karlín, Praha 8</v>
      </c>
      <c r="F76" s="76"/>
      <c r="G76" s="76"/>
      <c r="H76" s="76"/>
      <c r="I76" s="191"/>
      <c r="J76" s="74"/>
      <c r="K76" s="74"/>
      <c r="L76" s="72"/>
    </row>
    <row r="77" s="1" customFormat="1" ht="14.4" customHeight="1">
      <c r="B77" s="46"/>
      <c r="C77" s="76" t="s">
        <v>125</v>
      </c>
      <c r="D77" s="74"/>
      <c r="E77" s="74"/>
      <c r="F77" s="74"/>
      <c r="G77" s="74"/>
      <c r="H77" s="74"/>
      <c r="I77" s="191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E9</f>
        <v>1.4.5 - Elektroinstalace - silnoproud</v>
      </c>
      <c r="F78" s="74"/>
      <c r="G78" s="74"/>
      <c r="H78" s="74"/>
      <c r="I78" s="191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 ht="18" customHeight="1">
      <c r="B80" s="46"/>
      <c r="C80" s="76" t="s">
        <v>23</v>
      </c>
      <c r="D80" s="74"/>
      <c r="E80" s="74"/>
      <c r="F80" s="193" t="str">
        <f>F12</f>
        <v xml:space="preserve"> </v>
      </c>
      <c r="G80" s="74"/>
      <c r="H80" s="74"/>
      <c r="I80" s="194" t="s">
        <v>25</v>
      </c>
      <c r="J80" s="85" t="str">
        <f>IF(J12="","",J12)</f>
        <v>7.8.2017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="1" customFormat="1">
      <c r="B82" s="46"/>
      <c r="C82" s="76" t="s">
        <v>27</v>
      </c>
      <c r="D82" s="74"/>
      <c r="E82" s="74"/>
      <c r="F82" s="193" t="str">
        <f>E15</f>
        <v xml:space="preserve"> </v>
      </c>
      <c r="G82" s="74"/>
      <c r="H82" s="74"/>
      <c r="I82" s="194" t="s">
        <v>32</v>
      </c>
      <c r="J82" s="193" t="str">
        <f>E21</f>
        <v xml:space="preserve"> </v>
      </c>
      <c r="K82" s="74"/>
      <c r="L82" s="72"/>
    </row>
    <row r="83" s="1" customFormat="1" ht="14.4" customHeight="1">
      <c r="B83" s="46"/>
      <c r="C83" s="76" t="s">
        <v>30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="9" customFormat="1" ht="29.28" customHeight="1">
      <c r="B85" s="195"/>
      <c r="C85" s="196" t="s">
        <v>159</v>
      </c>
      <c r="D85" s="197" t="s">
        <v>54</v>
      </c>
      <c r="E85" s="197" t="s">
        <v>50</v>
      </c>
      <c r="F85" s="197" t="s">
        <v>160</v>
      </c>
      <c r="G85" s="197" t="s">
        <v>161</v>
      </c>
      <c r="H85" s="197" t="s">
        <v>162</v>
      </c>
      <c r="I85" s="198" t="s">
        <v>163</v>
      </c>
      <c r="J85" s="197" t="s">
        <v>129</v>
      </c>
      <c r="K85" s="199" t="s">
        <v>164</v>
      </c>
      <c r="L85" s="200"/>
      <c r="M85" s="102" t="s">
        <v>165</v>
      </c>
      <c r="N85" s="103" t="s">
        <v>39</v>
      </c>
      <c r="O85" s="103" t="s">
        <v>166</v>
      </c>
      <c r="P85" s="103" t="s">
        <v>167</v>
      </c>
      <c r="Q85" s="103" t="s">
        <v>168</v>
      </c>
      <c r="R85" s="103" t="s">
        <v>169</v>
      </c>
      <c r="S85" s="103" t="s">
        <v>170</v>
      </c>
      <c r="T85" s="104" t="s">
        <v>171</v>
      </c>
    </row>
    <row r="86" s="1" customFormat="1" ht="29.28" customHeight="1">
      <c r="B86" s="46"/>
      <c r="C86" s="108" t="s">
        <v>130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</f>
        <v>0</v>
      </c>
      <c r="Q86" s="106"/>
      <c r="R86" s="202">
        <f>R87</f>
        <v>0</v>
      </c>
      <c r="S86" s="106"/>
      <c r="T86" s="203">
        <f>T87</f>
        <v>0</v>
      </c>
      <c r="AT86" s="24" t="s">
        <v>68</v>
      </c>
      <c r="AU86" s="24" t="s">
        <v>131</v>
      </c>
      <c r="BK86" s="204">
        <f>BK87</f>
        <v>0</v>
      </c>
    </row>
    <row r="87" s="10" customFormat="1" ht="37.44" customHeight="1">
      <c r="B87" s="205"/>
      <c r="C87" s="206"/>
      <c r="D87" s="207" t="s">
        <v>68</v>
      </c>
      <c r="E87" s="208" t="s">
        <v>258</v>
      </c>
      <c r="F87" s="208" t="s">
        <v>2141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</f>
        <v>0</v>
      </c>
      <c r="Q87" s="213"/>
      <c r="R87" s="214">
        <f>R88</f>
        <v>0</v>
      </c>
      <c r="S87" s="213"/>
      <c r="T87" s="215">
        <f>T88</f>
        <v>0</v>
      </c>
      <c r="AR87" s="216" t="s">
        <v>77</v>
      </c>
      <c r="AT87" s="217" t="s">
        <v>68</v>
      </c>
      <c r="AU87" s="217" t="s">
        <v>69</v>
      </c>
      <c r="AY87" s="216" t="s">
        <v>174</v>
      </c>
      <c r="BK87" s="218">
        <f>BK88</f>
        <v>0</v>
      </c>
    </row>
    <row r="88" s="10" customFormat="1" ht="19.92" customHeight="1">
      <c r="B88" s="205"/>
      <c r="C88" s="206"/>
      <c r="D88" s="207" t="s">
        <v>68</v>
      </c>
      <c r="E88" s="219" t="s">
        <v>2142</v>
      </c>
      <c r="F88" s="219" t="s">
        <v>3424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P89+P125+P156+P201+P234+P268+P272+P286</f>
        <v>0</v>
      </c>
      <c r="Q88" s="213"/>
      <c r="R88" s="214">
        <f>R89+R125+R156+R201+R234+R268+R272+R286</f>
        <v>0</v>
      </c>
      <c r="S88" s="213"/>
      <c r="T88" s="215">
        <f>T89+T125+T156+T201+T234+T268+T272+T286</f>
        <v>0</v>
      </c>
      <c r="AR88" s="216" t="s">
        <v>77</v>
      </c>
      <c r="AT88" s="217" t="s">
        <v>68</v>
      </c>
      <c r="AU88" s="217" t="s">
        <v>77</v>
      </c>
      <c r="AY88" s="216" t="s">
        <v>174</v>
      </c>
      <c r="BK88" s="218">
        <f>BK89+BK125+BK156+BK201+BK234+BK268+BK272+BK286</f>
        <v>0</v>
      </c>
    </row>
    <row r="89" s="10" customFormat="1" ht="14.88" customHeight="1">
      <c r="B89" s="205"/>
      <c r="C89" s="206"/>
      <c r="D89" s="207" t="s">
        <v>68</v>
      </c>
      <c r="E89" s="219" t="s">
        <v>77</v>
      </c>
      <c r="F89" s="219" t="s">
        <v>3425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SUM(P90:P124)</f>
        <v>0</v>
      </c>
      <c r="Q89" s="213"/>
      <c r="R89" s="214">
        <f>SUM(R90:R124)</f>
        <v>0</v>
      </c>
      <c r="S89" s="213"/>
      <c r="T89" s="215">
        <f>SUM(T90:T124)</f>
        <v>0</v>
      </c>
      <c r="AR89" s="216" t="s">
        <v>77</v>
      </c>
      <c r="AT89" s="217" t="s">
        <v>68</v>
      </c>
      <c r="AU89" s="217" t="s">
        <v>79</v>
      </c>
      <c r="AY89" s="216" t="s">
        <v>174</v>
      </c>
      <c r="BK89" s="218">
        <f>SUM(BK90:BK124)</f>
        <v>0</v>
      </c>
    </row>
    <row r="90" s="1" customFormat="1" ht="25.5" customHeight="1">
      <c r="B90" s="46"/>
      <c r="C90" s="221" t="s">
        <v>77</v>
      </c>
      <c r="D90" s="221" t="s">
        <v>176</v>
      </c>
      <c r="E90" s="222" t="s">
        <v>3426</v>
      </c>
      <c r="F90" s="223" t="s">
        <v>3427</v>
      </c>
      <c r="G90" s="224" t="s">
        <v>2158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181</v>
      </c>
      <c r="AT90" s="24" t="s">
        <v>176</v>
      </c>
      <c r="AU90" s="24" t="s">
        <v>188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181</v>
      </c>
      <c r="BM90" s="24" t="s">
        <v>79</v>
      </c>
    </row>
    <row r="91" s="1" customFormat="1" ht="51" customHeight="1">
      <c r="B91" s="46"/>
      <c r="C91" s="221" t="s">
        <v>79</v>
      </c>
      <c r="D91" s="221" t="s">
        <v>176</v>
      </c>
      <c r="E91" s="222" t="s">
        <v>3428</v>
      </c>
      <c r="F91" s="223" t="s">
        <v>3429</v>
      </c>
      <c r="G91" s="224" t="s">
        <v>2158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181</v>
      </c>
      <c r="AT91" s="24" t="s">
        <v>176</v>
      </c>
      <c r="AU91" s="24" t="s">
        <v>188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181</v>
      </c>
      <c r="BM91" s="24" t="s">
        <v>181</v>
      </c>
    </row>
    <row r="92" s="13" customFormat="1">
      <c r="B92" s="256"/>
      <c r="C92" s="257"/>
      <c r="D92" s="235" t="s">
        <v>182</v>
      </c>
      <c r="E92" s="258" t="s">
        <v>21</v>
      </c>
      <c r="F92" s="259" t="s">
        <v>3430</v>
      </c>
      <c r="G92" s="257"/>
      <c r="H92" s="258" t="s">
        <v>21</v>
      </c>
      <c r="I92" s="260"/>
      <c r="J92" s="257"/>
      <c r="K92" s="257"/>
      <c r="L92" s="261"/>
      <c r="M92" s="262"/>
      <c r="N92" s="263"/>
      <c r="O92" s="263"/>
      <c r="P92" s="263"/>
      <c r="Q92" s="263"/>
      <c r="R92" s="263"/>
      <c r="S92" s="263"/>
      <c r="T92" s="264"/>
      <c r="AT92" s="265" t="s">
        <v>182</v>
      </c>
      <c r="AU92" s="265" t="s">
        <v>188</v>
      </c>
      <c r="AV92" s="13" t="s">
        <v>77</v>
      </c>
      <c r="AW92" s="13" t="s">
        <v>33</v>
      </c>
      <c r="AX92" s="13" t="s">
        <v>69</v>
      </c>
      <c r="AY92" s="265" t="s">
        <v>174</v>
      </c>
    </row>
    <row r="93" s="13" customFormat="1">
      <c r="B93" s="256"/>
      <c r="C93" s="257"/>
      <c r="D93" s="235" t="s">
        <v>182</v>
      </c>
      <c r="E93" s="258" t="s">
        <v>21</v>
      </c>
      <c r="F93" s="259" t="s">
        <v>3431</v>
      </c>
      <c r="G93" s="257"/>
      <c r="H93" s="258" t="s">
        <v>21</v>
      </c>
      <c r="I93" s="260"/>
      <c r="J93" s="257"/>
      <c r="K93" s="257"/>
      <c r="L93" s="261"/>
      <c r="M93" s="262"/>
      <c r="N93" s="263"/>
      <c r="O93" s="263"/>
      <c r="P93" s="263"/>
      <c r="Q93" s="263"/>
      <c r="R93" s="263"/>
      <c r="S93" s="263"/>
      <c r="T93" s="264"/>
      <c r="AT93" s="265" t="s">
        <v>182</v>
      </c>
      <c r="AU93" s="265" t="s">
        <v>188</v>
      </c>
      <c r="AV93" s="13" t="s">
        <v>77</v>
      </c>
      <c r="AW93" s="13" t="s">
        <v>33</v>
      </c>
      <c r="AX93" s="13" t="s">
        <v>69</v>
      </c>
      <c r="AY93" s="265" t="s">
        <v>174</v>
      </c>
    </row>
    <row r="94" s="11" customFormat="1">
      <c r="B94" s="233"/>
      <c r="C94" s="234"/>
      <c r="D94" s="235" t="s">
        <v>182</v>
      </c>
      <c r="E94" s="236" t="s">
        <v>21</v>
      </c>
      <c r="F94" s="237" t="s">
        <v>2686</v>
      </c>
      <c r="G94" s="234"/>
      <c r="H94" s="238">
        <v>1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182</v>
      </c>
      <c r="AU94" s="244" t="s">
        <v>188</v>
      </c>
      <c r="AV94" s="11" t="s">
        <v>79</v>
      </c>
      <c r="AW94" s="11" t="s">
        <v>33</v>
      </c>
      <c r="AX94" s="11" t="s">
        <v>69</v>
      </c>
      <c r="AY94" s="244" t="s">
        <v>174</v>
      </c>
    </row>
    <row r="95" s="12" customFormat="1">
      <c r="B95" s="245"/>
      <c r="C95" s="246"/>
      <c r="D95" s="235" t="s">
        <v>182</v>
      </c>
      <c r="E95" s="247" t="s">
        <v>21</v>
      </c>
      <c r="F95" s="248" t="s">
        <v>184</v>
      </c>
      <c r="G95" s="246"/>
      <c r="H95" s="249">
        <v>1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182</v>
      </c>
      <c r="AU95" s="255" t="s">
        <v>188</v>
      </c>
      <c r="AV95" s="12" t="s">
        <v>181</v>
      </c>
      <c r="AW95" s="12" t="s">
        <v>33</v>
      </c>
      <c r="AX95" s="12" t="s">
        <v>77</v>
      </c>
      <c r="AY95" s="255" t="s">
        <v>174</v>
      </c>
    </row>
    <row r="96" s="1" customFormat="1" ht="16.5" customHeight="1">
      <c r="B96" s="46"/>
      <c r="C96" s="221" t="s">
        <v>188</v>
      </c>
      <c r="D96" s="221" t="s">
        <v>176</v>
      </c>
      <c r="E96" s="222" t="s">
        <v>3432</v>
      </c>
      <c r="F96" s="223" t="s">
        <v>3433</v>
      </c>
      <c r="G96" s="224" t="s">
        <v>2158</v>
      </c>
      <c r="H96" s="225">
        <v>1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181</v>
      </c>
      <c r="AT96" s="24" t="s">
        <v>176</v>
      </c>
      <c r="AU96" s="24" t="s">
        <v>188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181</v>
      </c>
      <c r="BM96" s="24" t="s">
        <v>191</v>
      </c>
    </row>
    <row r="97" s="1" customFormat="1" ht="51" customHeight="1">
      <c r="B97" s="46"/>
      <c r="C97" s="221" t="s">
        <v>181</v>
      </c>
      <c r="D97" s="221" t="s">
        <v>176</v>
      </c>
      <c r="E97" s="222" t="s">
        <v>3434</v>
      </c>
      <c r="F97" s="223" t="s">
        <v>3435</v>
      </c>
      <c r="G97" s="224" t="s">
        <v>2158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181</v>
      </c>
      <c r="AT97" s="24" t="s">
        <v>176</v>
      </c>
      <c r="AU97" s="24" t="s">
        <v>188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181</v>
      </c>
      <c r="BM97" s="24" t="s">
        <v>196</v>
      </c>
    </row>
    <row r="98" s="13" customFormat="1">
      <c r="B98" s="256"/>
      <c r="C98" s="257"/>
      <c r="D98" s="235" t="s">
        <v>182</v>
      </c>
      <c r="E98" s="258" t="s">
        <v>21</v>
      </c>
      <c r="F98" s="259" t="s">
        <v>3436</v>
      </c>
      <c r="G98" s="257"/>
      <c r="H98" s="258" t="s">
        <v>21</v>
      </c>
      <c r="I98" s="260"/>
      <c r="J98" s="257"/>
      <c r="K98" s="257"/>
      <c r="L98" s="261"/>
      <c r="M98" s="262"/>
      <c r="N98" s="263"/>
      <c r="O98" s="263"/>
      <c r="P98" s="263"/>
      <c r="Q98" s="263"/>
      <c r="R98" s="263"/>
      <c r="S98" s="263"/>
      <c r="T98" s="264"/>
      <c r="AT98" s="265" t="s">
        <v>182</v>
      </c>
      <c r="AU98" s="265" t="s">
        <v>188</v>
      </c>
      <c r="AV98" s="13" t="s">
        <v>77</v>
      </c>
      <c r="AW98" s="13" t="s">
        <v>33</v>
      </c>
      <c r="AX98" s="13" t="s">
        <v>69</v>
      </c>
      <c r="AY98" s="265" t="s">
        <v>174</v>
      </c>
    </row>
    <row r="99" s="11" customFormat="1">
      <c r="B99" s="233"/>
      <c r="C99" s="234"/>
      <c r="D99" s="235" t="s">
        <v>182</v>
      </c>
      <c r="E99" s="236" t="s">
        <v>21</v>
      </c>
      <c r="F99" s="237" t="s">
        <v>2686</v>
      </c>
      <c r="G99" s="234"/>
      <c r="H99" s="238">
        <v>1</v>
      </c>
      <c r="I99" s="239"/>
      <c r="J99" s="234"/>
      <c r="K99" s="234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182</v>
      </c>
      <c r="AU99" s="244" t="s">
        <v>188</v>
      </c>
      <c r="AV99" s="11" t="s">
        <v>79</v>
      </c>
      <c r="AW99" s="11" t="s">
        <v>33</v>
      </c>
      <c r="AX99" s="11" t="s">
        <v>69</v>
      </c>
      <c r="AY99" s="244" t="s">
        <v>174</v>
      </c>
    </row>
    <row r="100" s="12" customFormat="1">
      <c r="B100" s="245"/>
      <c r="C100" s="246"/>
      <c r="D100" s="235" t="s">
        <v>182</v>
      </c>
      <c r="E100" s="247" t="s">
        <v>21</v>
      </c>
      <c r="F100" s="248" t="s">
        <v>184</v>
      </c>
      <c r="G100" s="246"/>
      <c r="H100" s="249">
        <v>1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182</v>
      </c>
      <c r="AU100" s="255" t="s">
        <v>188</v>
      </c>
      <c r="AV100" s="12" t="s">
        <v>181</v>
      </c>
      <c r="AW100" s="12" t="s">
        <v>33</v>
      </c>
      <c r="AX100" s="12" t="s">
        <v>77</v>
      </c>
      <c r="AY100" s="255" t="s">
        <v>174</v>
      </c>
    </row>
    <row r="101" s="1" customFormat="1" ht="51" customHeight="1">
      <c r="B101" s="46"/>
      <c r="C101" s="221" t="s">
        <v>198</v>
      </c>
      <c r="D101" s="221" t="s">
        <v>176</v>
      </c>
      <c r="E101" s="222" t="s">
        <v>3437</v>
      </c>
      <c r="F101" s="223" t="s">
        <v>3438</v>
      </c>
      <c r="G101" s="224" t="s">
        <v>2158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181</v>
      </c>
      <c r="AT101" s="24" t="s">
        <v>176</v>
      </c>
      <c r="AU101" s="24" t="s">
        <v>188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181</v>
      </c>
      <c r="BM101" s="24" t="s">
        <v>202</v>
      </c>
    </row>
    <row r="102" s="13" customFormat="1">
      <c r="B102" s="256"/>
      <c r="C102" s="257"/>
      <c r="D102" s="235" t="s">
        <v>182</v>
      </c>
      <c r="E102" s="258" t="s">
        <v>21</v>
      </c>
      <c r="F102" s="259" t="s">
        <v>3439</v>
      </c>
      <c r="G102" s="257"/>
      <c r="H102" s="258" t="s">
        <v>21</v>
      </c>
      <c r="I102" s="260"/>
      <c r="J102" s="257"/>
      <c r="K102" s="257"/>
      <c r="L102" s="261"/>
      <c r="M102" s="262"/>
      <c r="N102" s="263"/>
      <c r="O102" s="263"/>
      <c r="P102" s="263"/>
      <c r="Q102" s="263"/>
      <c r="R102" s="263"/>
      <c r="S102" s="263"/>
      <c r="T102" s="264"/>
      <c r="AT102" s="265" t="s">
        <v>182</v>
      </c>
      <c r="AU102" s="265" t="s">
        <v>188</v>
      </c>
      <c r="AV102" s="13" t="s">
        <v>77</v>
      </c>
      <c r="AW102" s="13" t="s">
        <v>33</v>
      </c>
      <c r="AX102" s="13" t="s">
        <v>69</v>
      </c>
      <c r="AY102" s="265" t="s">
        <v>174</v>
      </c>
    </row>
    <row r="103" s="11" customFormat="1">
      <c r="B103" s="233"/>
      <c r="C103" s="234"/>
      <c r="D103" s="235" t="s">
        <v>182</v>
      </c>
      <c r="E103" s="236" t="s">
        <v>21</v>
      </c>
      <c r="F103" s="237" t="s">
        <v>2686</v>
      </c>
      <c r="G103" s="234"/>
      <c r="H103" s="238">
        <v>1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182</v>
      </c>
      <c r="AU103" s="244" t="s">
        <v>188</v>
      </c>
      <c r="AV103" s="11" t="s">
        <v>79</v>
      </c>
      <c r="AW103" s="11" t="s">
        <v>33</v>
      </c>
      <c r="AX103" s="11" t="s">
        <v>69</v>
      </c>
      <c r="AY103" s="244" t="s">
        <v>174</v>
      </c>
    </row>
    <row r="104" s="12" customFormat="1">
      <c r="B104" s="245"/>
      <c r="C104" s="246"/>
      <c r="D104" s="235" t="s">
        <v>182</v>
      </c>
      <c r="E104" s="247" t="s">
        <v>21</v>
      </c>
      <c r="F104" s="248" t="s">
        <v>184</v>
      </c>
      <c r="G104" s="246"/>
      <c r="H104" s="249">
        <v>1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182</v>
      </c>
      <c r="AU104" s="255" t="s">
        <v>188</v>
      </c>
      <c r="AV104" s="12" t="s">
        <v>181</v>
      </c>
      <c r="AW104" s="12" t="s">
        <v>33</v>
      </c>
      <c r="AX104" s="12" t="s">
        <v>77</v>
      </c>
      <c r="AY104" s="255" t="s">
        <v>174</v>
      </c>
    </row>
    <row r="105" s="1" customFormat="1" ht="51" customHeight="1">
      <c r="B105" s="46"/>
      <c r="C105" s="221" t="s">
        <v>191</v>
      </c>
      <c r="D105" s="221" t="s">
        <v>176</v>
      </c>
      <c r="E105" s="222" t="s">
        <v>3440</v>
      </c>
      <c r="F105" s="223" t="s">
        <v>3441</v>
      </c>
      <c r="G105" s="224" t="s">
        <v>2158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181</v>
      </c>
      <c r="AT105" s="24" t="s">
        <v>176</v>
      </c>
      <c r="AU105" s="24" t="s">
        <v>188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181</v>
      </c>
      <c r="BM105" s="24" t="s">
        <v>207</v>
      </c>
    </row>
    <row r="106" s="13" customFormat="1">
      <c r="B106" s="256"/>
      <c r="C106" s="257"/>
      <c r="D106" s="235" t="s">
        <v>182</v>
      </c>
      <c r="E106" s="258" t="s">
        <v>21</v>
      </c>
      <c r="F106" s="259" t="s">
        <v>3439</v>
      </c>
      <c r="G106" s="257"/>
      <c r="H106" s="258" t="s">
        <v>21</v>
      </c>
      <c r="I106" s="260"/>
      <c r="J106" s="257"/>
      <c r="K106" s="257"/>
      <c r="L106" s="261"/>
      <c r="M106" s="262"/>
      <c r="N106" s="263"/>
      <c r="O106" s="263"/>
      <c r="P106" s="263"/>
      <c r="Q106" s="263"/>
      <c r="R106" s="263"/>
      <c r="S106" s="263"/>
      <c r="T106" s="264"/>
      <c r="AT106" s="265" t="s">
        <v>182</v>
      </c>
      <c r="AU106" s="265" t="s">
        <v>188</v>
      </c>
      <c r="AV106" s="13" t="s">
        <v>77</v>
      </c>
      <c r="AW106" s="13" t="s">
        <v>33</v>
      </c>
      <c r="AX106" s="13" t="s">
        <v>69</v>
      </c>
      <c r="AY106" s="265" t="s">
        <v>174</v>
      </c>
    </row>
    <row r="107" s="11" customFormat="1">
      <c r="B107" s="233"/>
      <c r="C107" s="234"/>
      <c r="D107" s="235" t="s">
        <v>182</v>
      </c>
      <c r="E107" s="236" t="s">
        <v>21</v>
      </c>
      <c r="F107" s="237" t="s">
        <v>2686</v>
      </c>
      <c r="G107" s="234"/>
      <c r="H107" s="238">
        <v>1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182</v>
      </c>
      <c r="AU107" s="244" t="s">
        <v>188</v>
      </c>
      <c r="AV107" s="11" t="s">
        <v>79</v>
      </c>
      <c r="AW107" s="11" t="s">
        <v>33</v>
      </c>
      <c r="AX107" s="11" t="s">
        <v>69</v>
      </c>
      <c r="AY107" s="244" t="s">
        <v>174</v>
      </c>
    </row>
    <row r="108" s="12" customFormat="1">
      <c r="B108" s="245"/>
      <c r="C108" s="246"/>
      <c r="D108" s="235" t="s">
        <v>182</v>
      </c>
      <c r="E108" s="247" t="s">
        <v>21</v>
      </c>
      <c r="F108" s="248" t="s">
        <v>184</v>
      </c>
      <c r="G108" s="246"/>
      <c r="H108" s="249">
        <v>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182</v>
      </c>
      <c r="AU108" s="255" t="s">
        <v>188</v>
      </c>
      <c r="AV108" s="12" t="s">
        <v>181</v>
      </c>
      <c r="AW108" s="12" t="s">
        <v>33</v>
      </c>
      <c r="AX108" s="12" t="s">
        <v>77</v>
      </c>
      <c r="AY108" s="255" t="s">
        <v>174</v>
      </c>
    </row>
    <row r="109" s="1" customFormat="1" ht="51" customHeight="1">
      <c r="B109" s="46"/>
      <c r="C109" s="221" t="s">
        <v>208</v>
      </c>
      <c r="D109" s="221" t="s">
        <v>176</v>
      </c>
      <c r="E109" s="222" t="s">
        <v>3442</v>
      </c>
      <c r="F109" s="223" t="s">
        <v>3443</v>
      </c>
      <c r="G109" s="224" t="s">
        <v>2158</v>
      </c>
      <c r="H109" s="225">
        <v>1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181</v>
      </c>
      <c r="AT109" s="24" t="s">
        <v>176</v>
      </c>
      <c r="AU109" s="24" t="s">
        <v>188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181</v>
      </c>
      <c r="BM109" s="24" t="s">
        <v>211</v>
      </c>
    </row>
    <row r="110" s="13" customFormat="1">
      <c r="B110" s="256"/>
      <c r="C110" s="257"/>
      <c r="D110" s="235" t="s">
        <v>182</v>
      </c>
      <c r="E110" s="258" t="s">
        <v>21</v>
      </c>
      <c r="F110" s="259" t="s">
        <v>3439</v>
      </c>
      <c r="G110" s="257"/>
      <c r="H110" s="258" t="s">
        <v>21</v>
      </c>
      <c r="I110" s="260"/>
      <c r="J110" s="257"/>
      <c r="K110" s="257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182</v>
      </c>
      <c r="AU110" s="265" t="s">
        <v>188</v>
      </c>
      <c r="AV110" s="13" t="s">
        <v>77</v>
      </c>
      <c r="AW110" s="13" t="s">
        <v>33</v>
      </c>
      <c r="AX110" s="13" t="s">
        <v>69</v>
      </c>
      <c r="AY110" s="265" t="s">
        <v>174</v>
      </c>
    </row>
    <row r="111" s="11" customFormat="1">
      <c r="B111" s="233"/>
      <c r="C111" s="234"/>
      <c r="D111" s="235" t="s">
        <v>182</v>
      </c>
      <c r="E111" s="236" t="s">
        <v>21</v>
      </c>
      <c r="F111" s="237" t="s">
        <v>2686</v>
      </c>
      <c r="G111" s="234"/>
      <c r="H111" s="238">
        <v>1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182</v>
      </c>
      <c r="AU111" s="244" t="s">
        <v>188</v>
      </c>
      <c r="AV111" s="11" t="s">
        <v>79</v>
      </c>
      <c r="AW111" s="11" t="s">
        <v>33</v>
      </c>
      <c r="AX111" s="11" t="s">
        <v>69</v>
      </c>
      <c r="AY111" s="244" t="s">
        <v>174</v>
      </c>
    </row>
    <row r="112" s="12" customFormat="1">
      <c r="B112" s="245"/>
      <c r="C112" s="246"/>
      <c r="D112" s="235" t="s">
        <v>182</v>
      </c>
      <c r="E112" s="247" t="s">
        <v>21</v>
      </c>
      <c r="F112" s="248" t="s">
        <v>184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182</v>
      </c>
      <c r="AU112" s="255" t="s">
        <v>188</v>
      </c>
      <c r="AV112" s="12" t="s">
        <v>181</v>
      </c>
      <c r="AW112" s="12" t="s">
        <v>33</v>
      </c>
      <c r="AX112" s="12" t="s">
        <v>77</v>
      </c>
      <c r="AY112" s="255" t="s">
        <v>174</v>
      </c>
    </row>
    <row r="113" s="1" customFormat="1" ht="51" customHeight="1">
      <c r="B113" s="46"/>
      <c r="C113" s="221" t="s">
        <v>196</v>
      </c>
      <c r="D113" s="221" t="s">
        <v>176</v>
      </c>
      <c r="E113" s="222" t="s">
        <v>3444</v>
      </c>
      <c r="F113" s="223" t="s">
        <v>3445</v>
      </c>
      <c r="G113" s="224" t="s">
        <v>2158</v>
      </c>
      <c r="H113" s="225">
        <v>1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181</v>
      </c>
      <c r="AT113" s="24" t="s">
        <v>176</v>
      </c>
      <c r="AU113" s="24" t="s">
        <v>188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181</v>
      </c>
      <c r="BM113" s="24" t="s">
        <v>214</v>
      </c>
    </row>
    <row r="114" s="13" customFormat="1">
      <c r="B114" s="256"/>
      <c r="C114" s="257"/>
      <c r="D114" s="235" t="s">
        <v>182</v>
      </c>
      <c r="E114" s="258" t="s">
        <v>21</v>
      </c>
      <c r="F114" s="259" t="s">
        <v>3446</v>
      </c>
      <c r="G114" s="257"/>
      <c r="H114" s="258" t="s">
        <v>21</v>
      </c>
      <c r="I114" s="260"/>
      <c r="J114" s="257"/>
      <c r="K114" s="257"/>
      <c r="L114" s="261"/>
      <c r="M114" s="262"/>
      <c r="N114" s="263"/>
      <c r="O114" s="263"/>
      <c r="P114" s="263"/>
      <c r="Q114" s="263"/>
      <c r="R114" s="263"/>
      <c r="S114" s="263"/>
      <c r="T114" s="264"/>
      <c r="AT114" s="265" t="s">
        <v>182</v>
      </c>
      <c r="AU114" s="265" t="s">
        <v>188</v>
      </c>
      <c r="AV114" s="13" t="s">
        <v>77</v>
      </c>
      <c r="AW114" s="13" t="s">
        <v>33</v>
      </c>
      <c r="AX114" s="13" t="s">
        <v>69</v>
      </c>
      <c r="AY114" s="265" t="s">
        <v>174</v>
      </c>
    </row>
    <row r="115" s="11" customFormat="1">
      <c r="B115" s="233"/>
      <c r="C115" s="234"/>
      <c r="D115" s="235" t="s">
        <v>182</v>
      </c>
      <c r="E115" s="236" t="s">
        <v>21</v>
      </c>
      <c r="F115" s="237" t="s">
        <v>2686</v>
      </c>
      <c r="G115" s="234"/>
      <c r="H115" s="238">
        <v>1</v>
      </c>
      <c r="I115" s="239"/>
      <c r="J115" s="234"/>
      <c r="K115" s="234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182</v>
      </c>
      <c r="AU115" s="244" t="s">
        <v>188</v>
      </c>
      <c r="AV115" s="11" t="s">
        <v>79</v>
      </c>
      <c r="AW115" s="11" t="s">
        <v>33</v>
      </c>
      <c r="AX115" s="11" t="s">
        <v>69</v>
      </c>
      <c r="AY115" s="244" t="s">
        <v>174</v>
      </c>
    </row>
    <row r="116" s="12" customFormat="1">
      <c r="B116" s="245"/>
      <c r="C116" s="246"/>
      <c r="D116" s="235" t="s">
        <v>182</v>
      </c>
      <c r="E116" s="247" t="s">
        <v>21</v>
      </c>
      <c r="F116" s="248" t="s">
        <v>184</v>
      </c>
      <c r="G116" s="246"/>
      <c r="H116" s="249">
        <v>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182</v>
      </c>
      <c r="AU116" s="255" t="s">
        <v>188</v>
      </c>
      <c r="AV116" s="12" t="s">
        <v>181</v>
      </c>
      <c r="AW116" s="12" t="s">
        <v>33</v>
      </c>
      <c r="AX116" s="12" t="s">
        <v>77</v>
      </c>
      <c r="AY116" s="255" t="s">
        <v>174</v>
      </c>
    </row>
    <row r="117" s="1" customFormat="1" ht="51" customHeight="1">
      <c r="B117" s="46"/>
      <c r="C117" s="221" t="s">
        <v>215</v>
      </c>
      <c r="D117" s="221" t="s">
        <v>176</v>
      </c>
      <c r="E117" s="222" t="s">
        <v>3447</v>
      </c>
      <c r="F117" s="223" t="s">
        <v>3448</v>
      </c>
      <c r="G117" s="224" t="s">
        <v>2158</v>
      </c>
      <c r="H117" s="225">
        <v>1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181</v>
      </c>
      <c r="AT117" s="24" t="s">
        <v>176</v>
      </c>
      <c r="AU117" s="24" t="s">
        <v>188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181</v>
      </c>
      <c r="BM117" s="24" t="s">
        <v>218</v>
      </c>
    </row>
    <row r="118" s="13" customFormat="1">
      <c r="B118" s="256"/>
      <c r="C118" s="257"/>
      <c r="D118" s="235" t="s">
        <v>182</v>
      </c>
      <c r="E118" s="258" t="s">
        <v>21</v>
      </c>
      <c r="F118" s="259" t="s">
        <v>3449</v>
      </c>
      <c r="G118" s="257"/>
      <c r="H118" s="258" t="s">
        <v>21</v>
      </c>
      <c r="I118" s="260"/>
      <c r="J118" s="257"/>
      <c r="K118" s="257"/>
      <c r="L118" s="261"/>
      <c r="M118" s="262"/>
      <c r="N118" s="263"/>
      <c r="O118" s="263"/>
      <c r="P118" s="263"/>
      <c r="Q118" s="263"/>
      <c r="R118" s="263"/>
      <c r="S118" s="263"/>
      <c r="T118" s="264"/>
      <c r="AT118" s="265" t="s">
        <v>182</v>
      </c>
      <c r="AU118" s="265" t="s">
        <v>188</v>
      </c>
      <c r="AV118" s="13" t="s">
        <v>77</v>
      </c>
      <c r="AW118" s="13" t="s">
        <v>33</v>
      </c>
      <c r="AX118" s="13" t="s">
        <v>69</v>
      </c>
      <c r="AY118" s="265" t="s">
        <v>174</v>
      </c>
    </row>
    <row r="119" s="11" customFormat="1">
      <c r="B119" s="233"/>
      <c r="C119" s="234"/>
      <c r="D119" s="235" t="s">
        <v>182</v>
      </c>
      <c r="E119" s="236" t="s">
        <v>21</v>
      </c>
      <c r="F119" s="237" t="s">
        <v>2686</v>
      </c>
      <c r="G119" s="234"/>
      <c r="H119" s="238">
        <v>1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182</v>
      </c>
      <c r="AU119" s="244" t="s">
        <v>188</v>
      </c>
      <c r="AV119" s="11" t="s">
        <v>79</v>
      </c>
      <c r="AW119" s="11" t="s">
        <v>33</v>
      </c>
      <c r="AX119" s="11" t="s">
        <v>69</v>
      </c>
      <c r="AY119" s="244" t="s">
        <v>174</v>
      </c>
    </row>
    <row r="120" s="12" customFormat="1">
      <c r="B120" s="245"/>
      <c r="C120" s="246"/>
      <c r="D120" s="235" t="s">
        <v>182</v>
      </c>
      <c r="E120" s="247" t="s">
        <v>21</v>
      </c>
      <c r="F120" s="248" t="s">
        <v>184</v>
      </c>
      <c r="G120" s="246"/>
      <c r="H120" s="249">
        <v>1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182</v>
      </c>
      <c r="AU120" s="255" t="s">
        <v>188</v>
      </c>
      <c r="AV120" s="12" t="s">
        <v>181</v>
      </c>
      <c r="AW120" s="12" t="s">
        <v>33</v>
      </c>
      <c r="AX120" s="12" t="s">
        <v>77</v>
      </c>
      <c r="AY120" s="255" t="s">
        <v>174</v>
      </c>
    </row>
    <row r="121" s="1" customFormat="1" ht="16.5" customHeight="1">
      <c r="B121" s="46"/>
      <c r="C121" s="221" t="s">
        <v>202</v>
      </c>
      <c r="D121" s="221" t="s">
        <v>176</v>
      </c>
      <c r="E121" s="222" t="s">
        <v>3450</v>
      </c>
      <c r="F121" s="223" t="s">
        <v>3451</v>
      </c>
      <c r="G121" s="224" t="s">
        <v>384</v>
      </c>
      <c r="H121" s="225">
        <v>10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181</v>
      </c>
      <c r="AT121" s="24" t="s">
        <v>176</v>
      </c>
      <c r="AU121" s="24" t="s">
        <v>188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181</v>
      </c>
      <c r="BM121" s="24" t="s">
        <v>221</v>
      </c>
    </row>
    <row r="122" s="1" customFormat="1" ht="25.5" customHeight="1">
      <c r="B122" s="46"/>
      <c r="C122" s="221" t="s">
        <v>223</v>
      </c>
      <c r="D122" s="221" t="s">
        <v>176</v>
      </c>
      <c r="E122" s="222" t="s">
        <v>3452</v>
      </c>
      <c r="F122" s="223" t="s">
        <v>3453</v>
      </c>
      <c r="G122" s="224" t="s">
        <v>2158</v>
      </c>
      <c r="H122" s="225">
        <v>1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188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226</v>
      </c>
    </row>
    <row r="123" s="1" customFormat="1" ht="16.5" customHeight="1">
      <c r="B123" s="46"/>
      <c r="C123" s="221" t="s">
        <v>207</v>
      </c>
      <c r="D123" s="221" t="s">
        <v>176</v>
      </c>
      <c r="E123" s="222" t="s">
        <v>3454</v>
      </c>
      <c r="F123" s="223" t="s">
        <v>3455</v>
      </c>
      <c r="G123" s="224" t="s">
        <v>2158</v>
      </c>
      <c r="H123" s="225">
        <v>1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181</v>
      </c>
      <c r="AT123" s="24" t="s">
        <v>176</v>
      </c>
      <c r="AU123" s="24" t="s">
        <v>188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181</v>
      </c>
      <c r="BM123" s="24" t="s">
        <v>232</v>
      </c>
    </row>
    <row r="124" s="1" customFormat="1" ht="16.5" customHeight="1">
      <c r="B124" s="46"/>
      <c r="C124" s="221" t="s">
        <v>235</v>
      </c>
      <c r="D124" s="221" t="s">
        <v>176</v>
      </c>
      <c r="E124" s="222" t="s">
        <v>3456</v>
      </c>
      <c r="F124" s="223" t="s">
        <v>3457</v>
      </c>
      <c r="G124" s="224" t="s">
        <v>384</v>
      </c>
      <c r="H124" s="225">
        <v>1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40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181</v>
      </c>
      <c r="AT124" s="24" t="s">
        <v>176</v>
      </c>
      <c r="AU124" s="24" t="s">
        <v>188</v>
      </c>
      <c r="AY124" s="24" t="s">
        <v>174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77</v>
      </c>
      <c r="BK124" s="232">
        <f>ROUND(I124*H124,2)</f>
        <v>0</v>
      </c>
      <c r="BL124" s="24" t="s">
        <v>181</v>
      </c>
      <c r="BM124" s="24" t="s">
        <v>238</v>
      </c>
    </row>
    <row r="125" s="10" customFormat="1" ht="22.32" customHeight="1">
      <c r="B125" s="205"/>
      <c r="C125" s="206"/>
      <c r="D125" s="207" t="s">
        <v>68</v>
      </c>
      <c r="E125" s="219" t="s">
        <v>79</v>
      </c>
      <c r="F125" s="219" t="s">
        <v>3458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SUM(P126:P155)</f>
        <v>0</v>
      </c>
      <c r="Q125" s="213"/>
      <c r="R125" s="214">
        <f>SUM(R126:R155)</f>
        <v>0</v>
      </c>
      <c r="S125" s="213"/>
      <c r="T125" s="215">
        <f>SUM(T126:T155)</f>
        <v>0</v>
      </c>
      <c r="AR125" s="216" t="s">
        <v>77</v>
      </c>
      <c r="AT125" s="217" t="s">
        <v>68</v>
      </c>
      <c r="AU125" s="217" t="s">
        <v>79</v>
      </c>
      <c r="AY125" s="216" t="s">
        <v>174</v>
      </c>
      <c r="BK125" s="218">
        <f>SUM(BK126:BK155)</f>
        <v>0</v>
      </c>
    </row>
    <row r="126" s="1" customFormat="1" ht="25.5" customHeight="1">
      <c r="B126" s="46"/>
      <c r="C126" s="221" t="s">
        <v>211</v>
      </c>
      <c r="D126" s="221" t="s">
        <v>176</v>
      </c>
      <c r="E126" s="222" t="s">
        <v>3459</v>
      </c>
      <c r="F126" s="223" t="s">
        <v>3460</v>
      </c>
      <c r="G126" s="224" t="s">
        <v>2158</v>
      </c>
      <c r="H126" s="225">
        <v>106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40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181</v>
      </c>
      <c r="AT126" s="24" t="s">
        <v>176</v>
      </c>
      <c r="AU126" s="24" t="s">
        <v>188</v>
      </c>
      <c r="AY126" s="24" t="s">
        <v>174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77</v>
      </c>
      <c r="BK126" s="232">
        <f>ROUND(I126*H126,2)</f>
        <v>0</v>
      </c>
      <c r="BL126" s="24" t="s">
        <v>181</v>
      </c>
      <c r="BM126" s="24" t="s">
        <v>243</v>
      </c>
    </row>
    <row r="127" s="1" customFormat="1" ht="25.5" customHeight="1">
      <c r="B127" s="46"/>
      <c r="C127" s="221" t="s">
        <v>10</v>
      </c>
      <c r="D127" s="221" t="s">
        <v>176</v>
      </c>
      <c r="E127" s="222" t="s">
        <v>3461</v>
      </c>
      <c r="F127" s="223" t="s">
        <v>3462</v>
      </c>
      <c r="G127" s="224" t="s">
        <v>2158</v>
      </c>
      <c r="H127" s="225">
        <v>33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188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247</v>
      </c>
    </row>
    <row r="128" s="1" customFormat="1" ht="25.5" customHeight="1">
      <c r="B128" s="46"/>
      <c r="C128" s="221" t="s">
        <v>214</v>
      </c>
      <c r="D128" s="221" t="s">
        <v>176</v>
      </c>
      <c r="E128" s="222" t="s">
        <v>3463</v>
      </c>
      <c r="F128" s="223" t="s">
        <v>3464</v>
      </c>
      <c r="G128" s="224" t="s">
        <v>2158</v>
      </c>
      <c r="H128" s="225">
        <v>24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188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252</v>
      </c>
    </row>
    <row r="129" s="1" customFormat="1" ht="25.5" customHeight="1">
      <c r="B129" s="46"/>
      <c r="C129" s="221" t="s">
        <v>253</v>
      </c>
      <c r="D129" s="221" t="s">
        <v>176</v>
      </c>
      <c r="E129" s="222" t="s">
        <v>3465</v>
      </c>
      <c r="F129" s="223" t="s">
        <v>3466</v>
      </c>
      <c r="G129" s="224" t="s">
        <v>2158</v>
      </c>
      <c r="H129" s="225">
        <v>33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40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181</v>
      </c>
      <c r="AT129" s="24" t="s">
        <v>176</v>
      </c>
      <c r="AU129" s="24" t="s">
        <v>188</v>
      </c>
      <c r="AY129" s="24" t="s">
        <v>174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77</v>
      </c>
      <c r="BK129" s="232">
        <f>ROUND(I129*H129,2)</f>
        <v>0</v>
      </c>
      <c r="BL129" s="24" t="s">
        <v>181</v>
      </c>
      <c r="BM129" s="24" t="s">
        <v>256</v>
      </c>
    </row>
    <row r="130" s="1" customFormat="1" ht="25.5" customHeight="1">
      <c r="B130" s="46"/>
      <c r="C130" s="221" t="s">
        <v>218</v>
      </c>
      <c r="D130" s="221" t="s">
        <v>176</v>
      </c>
      <c r="E130" s="222" t="s">
        <v>3467</v>
      </c>
      <c r="F130" s="223" t="s">
        <v>3468</v>
      </c>
      <c r="G130" s="224" t="s">
        <v>2158</v>
      </c>
      <c r="H130" s="225">
        <v>11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40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181</v>
      </c>
      <c r="AT130" s="24" t="s">
        <v>176</v>
      </c>
      <c r="AU130" s="24" t="s">
        <v>188</v>
      </c>
      <c r="AY130" s="24" t="s">
        <v>174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77</v>
      </c>
      <c r="BK130" s="232">
        <f>ROUND(I130*H130,2)</f>
        <v>0</v>
      </c>
      <c r="BL130" s="24" t="s">
        <v>181</v>
      </c>
      <c r="BM130" s="24" t="s">
        <v>262</v>
      </c>
    </row>
    <row r="131" s="1" customFormat="1" ht="38.25" customHeight="1">
      <c r="B131" s="46"/>
      <c r="C131" s="221" t="s">
        <v>263</v>
      </c>
      <c r="D131" s="221" t="s">
        <v>176</v>
      </c>
      <c r="E131" s="222" t="s">
        <v>3469</v>
      </c>
      <c r="F131" s="223" t="s">
        <v>3470</v>
      </c>
      <c r="G131" s="224" t="s">
        <v>2158</v>
      </c>
      <c r="H131" s="225">
        <v>10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40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181</v>
      </c>
      <c r="AT131" s="24" t="s">
        <v>176</v>
      </c>
      <c r="AU131" s="24" t="s">
        <v>188</v>
      </c>
      <c r="AY131" s="24" t="s">
        <v>174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77</v>
      </c>
      <c r="BK131" s="232">
        <f>ROUND(I131*H131,2)</f>
        <v>0</v>
      </c>
      <c r="BL131" s="24" t="s">
        <v>181</v>
      </c>
      <c r="BM131" s="24" t="s">
        <v>266</v>
      </c>
    </row>
    <row r="132" s="1" customFormat="1" ht="25.5" customHeight="1">
      <c r="B132" s="46"/>
      <c r="C132" s="221" t="s">
        <v>221</v>
      </c>
      <c r="D132" s="221" t="s">
        <v>176</v>
      </c>
      <c r="E132" s="222" t="s">
        <v>3471</v>
      </c>
      <c r="F132" s="223" t="s">
        <v>3472</v>
      </c>
      <c r="G132" s="224" t="s">
        <v>2158</v>
      </c>
      <c r="H132" s="225">
        <v>27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40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181</v>
      </c>
      <c r="AT132" s="24" t="s">
        <v>176</v>
      </c>
      <c r="AU132" s="24" t="s">
        <v>188</v>
      </c>
      <c r="AY132" s="24" t="s">
        <v>174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77</v>
      </c>
      <c r="BK132" s="232">
        <f>ROUND(I132*H132,2)</f>
        <v>0</v>
      </c>
      <c r="BL132" s="24" t="s">
        <v>181</v>
      </c>
      <c r="BM132" s="24" t="s">
        <v>269</v>
      </c>
    </row>
    <row r="133" s="1" customFormat="1" ht="25.5" customHeight="1">
      <c r="B133" s="46"/>
      <c r="C133" s="221" t="s">
        <v>9</v>
      </c>
      <c r="D133" s="221" t="s">
        <v>176</v>
      </c>
      <c r="E133" s="222" t="s">
        <v>3473</v>
      </c>
      <c r="F133" s="223" t="s">
        <v>3474</v>
      </c>
      <c r="G133" s="224" t="s">
        <v>2158</v>
      </c>
      <c r="H133" s="225">
        <v>13</v>
      </c>
      <c r="I133" s="226"/>
      <c r="J133" s="227">
        <f>ROUND(I133*H133,2)</f>
        <v>0</v>
      </c>
      <c r="K133" s="223" t="s">
        <v>21</v>
      </c>
      <c r="L133" s="72"/>
      <c r="M133" s="228" t="s">
        <v>21</v>
      </c>
      <c r="N133" s="229" t="s">
        <v>40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181</v>
      </c>
      <c r="AT133" s="24" t="s">
        <v>176</v>
      </c>
      <c r="AU133" s="24" t="s">
        <v>188</v>
      </c>
      <c r="AY133" s="24" t="s">
        <v>174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77</v>
      </c>
      <c r="BK133" s="232">
        <f>ROUND(I133*H133,2)</f>
        <v>0</v>
      </c>
      <c r="BL133" s="24" t="s">
        <v>181</v>
      </c>
      <c r="BM133" s="24" t="s">
        <v>273</v>
      </c>
    </row>
    <row r="134" s="1" customFormat="1" ht="25.5" customHeight="1">
      <c r="B134" s="46"/>
      <c r="C134" s="221" t="s">
        <v>226</v>
      </c>
      <c r="D134" s="221" t="s">
        <v>176</v>
      </c>
      <c r="E134" s="222" t="s">
        <v>3475</v>
      </c>
      <c r="F134" s="223" t="s">
        <v>3476</v>
      </c>
      <c r="G134" s="224" t="s">
        <v>2158</v>
      </c>
      <c r="H134" s="225">
        <v>22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40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181</v>
      </c>
      <c r="AT134" s="24" t="s">
        <v>176</v>
      </c>
      <c r="AU134" s="24" t="s">
        <v>188</v>
      </c>
      <c r="AY134" s="24" t="s">
        <v>174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77</v>
      </c>
      <c r="BK134" s="232">
        <f>ROUND(I134*H134,2)</f>
        <v>0</v>
      </c>
      <c r="BL134" s="24" t="s">
        <v>181</v>
      </c>
      <c r="BM134" s="24" t="s">
        <v>277</v>
      </c>
    </row>
    <row r="135" s="1" customFormat="1" ht="25.5" customHeight="1">
      <c r="B135" s="46"/>
      <c r="C135" s="221" t="s">
        <v>278</v>
      </c>
      <c r="D135" s="221" t="s">
        <v>176</v>
      </c>
      <c r="E135" s="222" t="s">
        <v>2969</v>
      </c>
      <c r="F135" s="223" t="s">
        <v>3477</v>
      </c>
      <c r="G135" s="224" t="s">
        <v>2158</v>
      </c>
      <c r="H135" s="225">
        <v>4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181</v>
      </c>
      <c r="AT135" s="24" t="s">
        <v>176</v>
      </c>
      <c r="AU135" s="24" t="s">
        <v>188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181</v>
      </c>
      <c r="BM135" s="24" t="s">
        <v>281</v>
      </c>
    </row>
    <row r="136" s="1" customFormat="1" ht="25.5" customHeight="1">
      <c r="B136" s="46"/>
      <c r="C136" s="221" t="s">
        <v>232</v>
      </c>
      <c r="D136" s="221" t="s">
        <v>176</v>
      </c>
      <c r="E136" s="222" t="s">
        <v>3478</v>
      </c>
      <c r="F136" s="223" t="s">
        <v>3479</v>
      </c>
      <c r="G136" s="224" t="s">
        <v>2158</v>
      </c>
      <c r="H136" s="225">
        <v>36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40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181</v>
      </c>
      <c r="AT136" s="24" t="s">
        <v>176</v>
      </c>
      <c r="AU136" s="24" t="s">
        <v>188</v>
      </c>
      <c r="AY136" s="24" t="s">
        <v>174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77</v>
      </c>
      <c r="BK136" s="232">
        <f>ROUND(I136*H136,2)</f>
        <v>0</v>
      </c>
      <c r="BL136" s="24" t="s">
        <v>181</v>
      </c>
      <c r="BM136" s="24" t="s">
        <v>284</v>
      </c>
    </row>
    <row r="137" s="1" customFormat="1" ht="25.5" customHeight="1">
      <c r="B137" s="46"/>
      <c r="C137" s="221" t="s">
        <v>285</v>
      </c>
      <c r="D137" s="221" t="s">
        <v>176</v>
      </c>
      <c r="E137" s="222" t="s">
        <v>3480</v>
      </c>
      <c r="F137" s="223" t="s">
        <v>3481</v>
      </c>
      <c r="G137" s="224" t="s">
        <v>2158</v>
      </c>
      <c r="H137" s="225">
        <v>14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40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181</v>
      </c>
      <c r="AT137" s="24" t="s">
        <v>176</v>
      </c>
      <c r="AU137" s="24" t="s">
        <v>188</v>
      </c>
      <c r="AY137" s="24" t="s">
        <v>174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77</v>
      </c>
      <c r="BK137" s="232">
        <f>ROUND(I137*H137,2)</f>
        <v>0</v>
      </c>
      <c r="BL137" s="24" t="s">
        <v>181</v>
      </c>
      <c r="BM137" s="24" t="s">
        <v>288</v>
      </c>
    </row>
    <row r="138" s="1" customFormat="1" ht="38.25" customHeight="1">
      <c r="B138" s="46"/>
      <c r="C138" s="221" t="s">
        <v>238</v>
      </c>
      <c r="D138" s="221" t="s">
        <v>176</v>
      </c>
      <c r="E138" s="222" t="s">
        <v>3482</v>
      </c>
      <c r="F138" s="223" t="s">
        <v>3483</v>
      </c>
      <c r="G138" s="224" t="s">
        <v>2158</v>
      </c>
      <c r="H138" s="225">
        <v>61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40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181</v>
      </c>
      <c r="AT138" s="24" t="s">
        <v>176</v>
      </c>
      <c r="AU138" s="24" t="s">
        <v>188</v>
      </c>
      <c r="AY138" s="24" t="s">
        <v>174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77</v>
      </c>
      <c r="BK138" s="232">
        <f>ROUND(I138*H138,2)</f>
        <v>0</v>
      </c>
      <c r="BL138" s="24" t="s">
        <v>181</v>
      </c>
      <c r="BM138" s="24" t="s">
        <v>292</v>
      </c>
    </row>
    <row r="139" s="1" customFormat="1" ht="25.5" customHeight="1">
      <c r="B139" s="46"/>
      <c r="C139" s="221" t="s">
        <v>296</v>
      </c>
      <c r="D139" s="221" t="s">
        <v>176</v>
      </c>
      <c r="E139" s="222" t="s">
        <v>3484</v>
      </c>
      <c r="F139" s="223" t="s">
        <v>3485</v>
      </c>
      <c r="G139" s="224" t="s">
        <v>2158</v>
      </c>
      <c r="H139" s="225">
        <v>25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40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181</v>
      </c>
      <c r="AT139" s="24" t="s">
        <v>176</v>
      </c>
      <c r="AU139" s="24" t="s">
        <v>188</v>
      </c>
      <c r="AY139" s="24" t="s">
        <v>174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77</v>
      </c>
      <c r="BK139" s="232">
        <f>ROUND(I139*H139,2)</f>
        <v>0</v>
      </c>
      <c r="BL139" s="24" t="s">
        <v>181</v>
      </c>
      <c r="BM139" s="24" t="s">
        <v>299</v>
      </c>
    </row>
    <row r="140" s="1" customFormat="1" ht="25.5" customHeight="1">
      <c r="B140" s="46"/>
      <c r="C140" s="221" t="s">
        <v>243</v>
      </c>
      <c r="D140" s="221" t="s">
        <v>176</v>
      </c>
      <c r="E140" s="222" t="s">
        <v>2971</v>
      </c>
      <c r="F140" s="223" t="s">
        <v>3486</v>
      </c>
      <c r="G140" s="224" t="s">
        <v>2158</v>
      </c>
      <c r="H140" s="225">
        <v>14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40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181</v>
      </c>
      <c r="AT140" s="24" t="s">
        <v>176</v>
      </c>
      <c r="AU140" s="24" t="s">
        <v>188</v>
      </c>
      <c r="AY140" s="24" t="s">
        <v>174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77</v>
      </c>
      <c r="BK140" s="232">
        <f>ROUND(I140*H140,2)</f>
        <v>0</v>
      </c>
      <c r="BL140" s="24" t="s">
        <v>181</v>
      </c>
      <c r="BM140" s="24" t="s">
        <v>306</v>
      </c>
    </row>
    <row r="141" s="1" customFormat="1" ht="25.5" customHeight="1">
      <c r="B141" s="46"/>
      <c r="C141" s="221" t="s">
        <v>309</v>
      </c>
      <c r="D141" s="221" t="s">
        <v>176</v>
      </c>
      <c r="E141" s="222" t="s">
        <v>2973</v>
      </c>
      <c r="F141" s="223" t="s">
        <v>3487</v>
      </c>
      <c r="G141" s="224" t="s">
        <v>2158</v>
      </c>
      <c r="H141" s="225">
        <v>12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40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181</v>
      </c>
      <c r="AT141" s="24" t="s">
        <v>176</v>
      </c>
      <c r="AU141" s="24" t="s">
        <v>188</v>
      </c>
      <c r="AY141" s="24" t="s">
        <v>174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77</v>
      </c>
      <c r="BK141" s="232">
        <f>ROUND(I141*H141,2)</f>
        <v>0</v>
      </c>
      <c r="BL141" s="24" t="s">
        <v>181</v>
      </c>
      <c r="BM141" s="24" t="s">
        <v>312</v>
      </c>
    </row>
    <row r="142" s="1" customFormat="1" ht="25.5" customHeight="1">
      <c r="B142" s="46"/>
      <c r="C142" s="221" t="s">
        <v>247</v>
      </c>
      <c r="D142" s="221" t="s">
        <v>176</v>
      </c>
      <c r="E142" s="222" t="s">
        <v>2975</v>
      </c>
      <c r="F142" s="223" t="s">
        <v>3488</v>
      </c>
      <c r="G142" s="224" t="s">
        <v>2158</v>
      </c>
      <c r="H142" s="225">
        <v>39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40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181</v>
      </c>
      <c r="AT142" s="24" t="s">
        <v>176</v>
      </c>
      <c r="AU142" s="24" t="s">
        <v>188</v>
      </c>
      <c r="AY142" s="24" t="s">
        <v>174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77</v>
      </c>
      <c r="BK142" s="232">
        <f>ROUND(I142*H142,2)</f>
        <v>0</v>
      </c>
      <c r="BL142" s="24" t="s">
        <v>181</v>
      </c>
      <c r="BM142" s="24" t="s">
        <v>317</v>
      </c>
    </row>
    <row r="143" s="1" customFormat="1" ht="25.5" customHeight="1">
      <c r="B143" s="46"/>
      <c r="C143" s="221" t="s">
        <v>320</v>
      </c>
      <c r="D143" s="221" t="s">
        <v>176</v>
      </c>
      <c r="E143" s="222" t="s">
        <v>2977</v>
      </c>
      <c r="F143" s="223" t="s">
        <v>3489</v>
      </c>
      <c r="G143" s="224" t="s">
        <v>2158</v>
      </c>
      <c r="H143" s="225">
        <v>2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40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181</v>
      </c>
      <c r="AT143" s="24" t="s">
        <v>176</v>
      </c>
      <c r="AU143" s="24" t="s">
        <v>188</v>
      </c>
      <c r="AY143" s="24" t="s">
        <v>174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77</v>
      </c>
      <c r="BK143" s="232">
        <f>ROUND(I143*H143,2)</f>
        <v>0</v>
      </c>
      <c r="BL143" s="24" t="s">
        <v>181</v>
      </c>
      <c r="BM143" s="24" t="s">
        <v>323</v>
      </c>
    </row>
    <row r="144" s="1" customFormat="1" ht="25.5" customHeight="1">
      <c r="B144" s="46"/>
      <c r="C144" s="221" t="s">
        <v>252</v>
      </c>
      <c r="D144" s="221" t="s">
        <v>176</v>
      </c>
      <c r="E144" s="222" t="s">
        <v>3490</v>
      </c>
      <c r="F144" s="223" t="s">
        <v>3491</v>
      </c>
      <c r="G144" s="224" t="s">
        <v>2158</v>
      </c>
      <c r="H144" s="225">
        <v>29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40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181</v>
      </c>
      <c r="AT144" s="24" t="s">
        <v>176</v>
      </c>
      <c r="AU144" s="24" t="s">
        <v>188</v>
      </c>
      <c r="AY144" s="24" t="s">
        <v>174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77</v>
      </c>
      <c r="BK144" s="232">
        <f>ROUND(I144*H144,2)</f>
        <v>0</v>
      </c>
      <c r="BL144" s="24" t="s">
        <v>181</v>
      </c>
      <c r="BM144" s="24" t="s">
        <v>326</v>
      </c>
    </row>
    <row r="145" s="1" customFormat="1" ht="25.5" customHeight="1">
      <c r="B145" s="46"/>
      <c r="C145" s="221" t="s">
        <v>328</v>
      </c>
      <c r="D145" s="221" t="s">
        <v>176</v>
      </c>
      <c r="E145" s="222" t="s">
        <v>3492</v>
      </c>
      <c r="F145" s="223" t="s">
        <v>3493</v>
      </c>
      <c r="G145" s="224" t="s">
        <v>2158</v>
      </c>
      <c r="H145" s="225">
        <v>29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40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181</v>
      </c>
      <c r="AT145" s="24" t="s">
        <v>176</v>
      </c>
      <c r="AU145" s="24" t="s">
        <v>188</v>
      </c>
      <c r="AY145" s="24" t="s">
        <v>174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77</v>
      </c>
      <c r="BK145" s="232">
        <f>ROUND(I145*H145,2)</f>
        <v>0</v>
      </c>
      <c r="BL145" s="24" t="s">
        <v>181</v>
      </c>
      <c r="BM145" s="24" t="s">
        <v>331</v>
      </c>
    </row>
    <row r="146" s="1" customFormat="1" ht="25.5" customHeight="1">
      <c r="B146" s="46"/>
      <c r="C146" s="221" t="s">
        <v>256</v>
      </c>
      <c r="D146" s="221" t="s">
        <v>176</v>
      </c>
      <c r="E146" s="222" t="s">
        <v>3494</v>
      </c>
      <c r="F146" s="223" t="s">
        <v>3495</v>
      </c>
      <c r="G146" s="224" t="s">
        <v>2158</v>
      </c>
      <c r="H146" s="225">
        <v>6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40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181</v>
      </c>
      <c r="AT146" s="24" t="s">
        <v>176</v>
      </c>
      <c r="AU146" s="24" t="s">
        <v>188</v>
      </c>
      <c r="AY146" s="24" t="s">
        <v>174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77</v>
      </c>
      <c r="BK146" s="232">
        <f>ROUND(I146*H146,2)</f>
        <v>0</v>
      </c>
      <c r="BL146" s="24" t="s">
        <v>181</v>
      </c>
      <c r="BM146" s="24" t="s">
        <v>335</v>
      </c>
    </row>
    <row r="147" s="1" customFormat="1" ht="25.5" customHeight="1">
      <c r="B147" s="46"/>
      <c r="C147" s="221" t="s">
        <v>338</v>
      </c>
      <c r="D147" s="221" t="s">
        <v>176</v>
      </c>
      <c r="E147" s="222" t="s">
        <v>3496</v>
      </c>
      <c r="F147" s="223" t="s">
        <v>3497</v>
      </c>
      <c r="G147" s="224" t="s">
        <v>2158</v>
      </c>
      <c r="H147" s="225">
        <v>11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40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181</v>
      </c>
      <c r="AT147" s="24" t="s">
        <v>176</v>
      </c>
      <c r="AU147" s="24" t="s">
        <v>188</v>
      </c>
      <c r="AY147" s="24" t="s">
        <v>174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77</v>
      </c>
      <c r="BK147" s="232">
        <f>ROUND(I147*H147,2)</f>
        <v>0</v>
      </c>
      <c r="BL147" s="24" t="s">
        <v>181</v>
      </c>
      <c r="BM147" s="24" t="s">
        <v>341</v>
      </c>
    </row>
    <row r="148" s="1" customFormat="1" ht="25.5" customHeight="1">
      <c r="B148" s="46"/>
      <c r="C148" s="221" t="s">
        <v>262</v>
      </c>
      <c r="D148" s="221" t="s">
        <v>176</v>
      </c>
      <c r="E148" s="222" t="s">
        <v>3498</v>
      </c>
      <c r="F148" s="223" t="s">
        <v>3499</v>
      </c>
      <c r="G148" s="224" t="s">
        <v>2158</v>
      </c>
      <c r="H148" s="225">
        <v>4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40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181</v>
      </c>
      <c r="AT148" s="24" t="s">
        <v>176</v>
      </c>
      <c r="AU148" s="24" t="s">
        <v>188</v>
      </c>
      <c r="AY148" s="24" t="s">
        <v>174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77</v>
      </c>
      <c r="BK148" s="232">
        <f>ROUND(I148*H148,2)</f>
        <v>0</v>
      </c>
      <c r="BL148" s="24" t="s">
        <v>181</v>
      </c>
      <c r="BM148" s="24" t="s">
        <v>347</v>
      </c>
    </row>
    <row r="149" s="1" customFormat="1" ht="16.5" customHeight="1">
      <c r="B149" s="46"/>
      <c r="C149" s="221" t="s">
        <v>350</v>
      </c>
      <c r="D149" s="221" t="s">
        <v>176</v>
      </c>
      <c r="E149" s="222" t="s">
        <v>3500</v>
      </c>
      <c r="F149" s="223" t="s">
        <v>3501</v>
      </c>
      <c r="G149" s="224" t="s">
        <v>2158</v>
      </c>
      <c r="H149" s="225">
        <v>6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40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181</v>
      </c>
      <c r="AT149" s="24" t="s">
        <v>176</v>
      </c>
      <c r="AU149" s="24" t="s">
        <v>188</v>
      </c>
      <c r="AY149" s="24" t="s">
        <v>174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77</v>
      </c>
      <c r="BK149" s="232">
        <f>ROUND(I149*H149,2)</f>
        <v>0</v>
      </c>
      <c r="BL149" s="24" t="s">
        <v>181</v>
      </c>
      <c r="BM149" s="24" t="s">
        <v>353</v>
      </c>
    </row>
    <row r="150" s="1" customFormat="1" ht="16.5" customHeight="1">
      <c r="B150" s="46"/>
      <c r="C150" s="221" t="s">
        <v>266</v>
      </c>
      <c r="D150" s="221" t="s">
        <v>176</v>
      </c>
      <c r="E150" s="222" t="s">
        <v>3502</v>
      </c>
      <c r="F150" s="223" t="s">
        <v>3503</v>
      </c>
      <c r="G150" s="224" t="s">
        <v>384</v>
      </c>
      <c r="H150" s="225">
        <v>126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181</v>
      </c>
      <c r="AT150" s="24" t="s">
        <v>176</v>
      </c>
      <c r="AU150" s="24" t="s">
        <v>188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181</v>
      </c>
      <c r="BM150" s="24" t="s">
        <v>357</v>
      </c>
    </row>
    <row r="151" s="1" customFormat="1" ht="16.5" customHeight="1">
      <c r="B151" s="46"/>
      <c r="C151" s="221" t="s">
        <v>363</v>
      </c>
      <c r="D151" s="221" t="s">
        <v>176</v>
      </c>
      <c r="E151" s="222" t="s">
        <v>3504</v>
      </c>
      <c r="F151" s="223" t="s">
        <v>3505</v>
      </c>
      <c r="G151" s="224" t="s">
        <v>384</v>
      </c>
      <c r="H151" s="225">
        <v>1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40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181</v>
      </c>
      <c r="AT151" s="24" t="s">
        <v>176</v>
      </c>
      <c r="AU151" s="24" t="s">
        <v>188</v>
      </c>
      <c r="AY151" s="24" t="s">
        <v>174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77</v>
      </c>
      <c r="BK151" s="232">
        <f>ROUND(I151*H151,2)</f>
        <v>0</v>
      </c>
      <c r="BL151" s="24" t="s">
        <v>181</v>
      </c>
      <c r="BM151" s="24" t="s">
        <v>366</v>
      </c>
    </row>
    <row r="152" s="1" customFormat="1" ht="16.5" customHeight="1">
      <c r="B152" s="46"/>
      <c r="C152" s="221" t="s">
        <v>269</v>
      </c>
      <c r="D152" s="221" t="s">
        <v>176</v>
      </c>
      <c r="E152" s="222" t="s">
        <v>3506</v>
      </c>
      <c r="F152" s="223" t="s">
        <v>3507</v>
      </c>
      <c r="G152" s="224" t="s">
        <v>2158</v>
      </c>
      <c r="H152" s="225">
        <v>20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40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181</v>
      </c>
      <c r="AT152" s="24" t="s">
        <v>176</v>
      </c>
      <c r="AU152" s="24" t="s">
        <v>188</v>
      </c>
      <c r="AY152" s="24" t="s">
        <v>174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77</v>
      </c>
      <c r="BK152" s="232">
        <f>ROUND(I152*H152,2)</f>
        <v>0</v>
      </c>
      <c r="BL152" s="24" t="s">
        <v>181</v>
      </c>
      <c r="BM152" s="24" t="s">
        <v>370</v>
      </c>
    </row>
    <row r="153" s="1" customFormat="1" ht="16.5" customHeight="1">
      <c r="B153" s="46"/>
      <c r="C153" s="221" t="s">
        <v>372</v>
      </c>
      <c r="D153" s="221" t="s">
        <v>176</v>
      </c>
      <c r="E153" s="222" t="s">
        <v>3508</v>
      </c>
      <c r="F153" s="223" t="s">
        <v>3509</v>
      </c>
      <c r="G153" s="224" t="s">
        <v>384</v>
      </c>
      <c r="H153" s="225">
        <v>1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40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181</v>
      </c>
      <c r="AT153" s="24" t="s">
        <v>176</v>
      </c>
      <c r="AU153" s="24" t="s">
        <v>188</v>
      </c>
      <c r="AY153" s="24" t="s">
        <v>174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77</v>
      </c>
      <c r="BK153" s="232">
        <f>ROUND(I153*H153,2)</f>
        <v>0</v>
      </c>
      <c r="BL153" s="24" t="s">
        <v>181</v>
      </c>
      <c r="BM153" s="24" t="s">
        <v>375</v>
      </c>
    </row>
    <row r="154" s="1" customFormat="1" ht="16.5" customHeight="1">
      <c r="B154" s="46"/>
      <c r="C154" s="221" t="s">
        <v>273</v>
      </c>
      <c r="D154" s="221" t="s">
        <v>176</v>
      </c>
      <c r="E154" s="222" t="s">
        <v>3510</v>
      </c>
      <c r="F154" s="223" t="s">
        <v>3511</v>
      </c>
      <c r="G154" s="224" t="s">
        <v>384</v>
      </c>
      <c r="H154" s="225">
        <v>1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181</v>
      </c>
      <c r="AT154" s="24" t="s">
        <v>176</v>
      </c>
      <c r="AU154" s="24" t="s">
        <v>188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181</v>
      </c>
      <c r="BM154" s="24" t="s">
        <v>379</v>
      </c>
    </row>
    <row r="155" s="1" customFormat="1" ht="16.5" customHeight="1">
      <c r="B155" s="46"/>
      <c r="C155" s="221" t="s">
        <v>381</v>
      </c>
      <c r="D155" s="221" t="s">
        <v>176</v>
      </c>
      <c r="E155" s="222" t="s">
        <v>3512</v>
      </c>
      <c r="F155" s="223" t="s">
        <v>3513</v>
      </c>
      <c r="G155" s="224" t="s">
        <v>384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181</v>
      </c>
      <c r="AT155" s="24" t="s">
        <v>176</v>
      </c>
      <c r="AU155" s="24" t="s">
        <v>188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181</v>
      </c>
      <c r="BM155" s="24" t="s">
        <v>385</v>
      </c>
    </row>
    <row r="156" s="10" customFormat="1" ht="22.32" customHeight="1">
      <c r="B156" s="205"/>
      <c r="C156" s="206"/>
      <c r="D156" s="207" t="s">
        <v>68</v>
      </c>
      <c r="E156" s="219" t="s">
        <v>3514</v>
      </c>
      <c r="F156" s="219" t="s">
        <v>3515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SUM(P157:P200)</f>
        <v>0</v>
      </c>
      <c r="Q156" s="213"/>
      <c r="R156" s="214">
        <f>SUM(R157:R200)</f>
        <v>0</v>
      </c>
      <c r="S156" s="213"/>
      <c r="T156" s="215">
        <f>SUM(T157:T200)</f>
        <v>0</v>
      </c>
      <c r="AR156" s="216" t="s">
        <v>77</v>
      </c>
      <c r="AT156" s="217" t="s">
        <v>68</v>
      </c>
      <c r="AU156" s="217" t="s">
        <v>79</v>
      </c>
      <c r="AY156" s="216" t="s">
        <v>174</v>
      </c>
      <c r="BK156" s="218">
        <f>SUM(BK157:BK200)</f>
        <v>0</v>
      </c>
    </row>
    <row r="157" s="1" customFormat="1" ht="25.5" customHeight="1">
      <c r="B157" s="46"/>
      <c r="C157" s="221" t="s">
        <v>277</v>
      </c>
      <c r="D157" s="221" t="s">
        <v>176</v>
      </c>
      <c r="E157" s="222" t="s">
        <v>3516</v>
      </c>
      <c r="F157" s="223" t="s">
        <v>3517</v>
      </c>
      <c r="G157" s="224" t="s">
        <v>2158</v>
      </c>
      <c r="H157" s="225">
        <v>34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40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181</v>
      </c>
      <c r="AT157" s="24" t="s">
        <v>176</v>
      </c>
      <c r="AU157" s="24" t="s">
        <v>188</v>
      </c>
      <c r="AY157" s="24" t="s">
        <v>174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77</v>
      </c>
      <c r="BK157" s="232">
        <f>ROUND(I157*H157,2)</f>
        <v>0</v>
      </c>
      <c r="BL157" s="24" t="s">
        <v>181</v>
      </c>
      <c r="BM157" s="24" t="s">
        <v>388</v>
      </c>
    </row>
    <row r="158" s="1" customFormat="1" ht="25.5" customHeight="1">
      <c r="B158" s="46"/>
      <c r="C158" s="221" t="s">
        <v>391</v>
      </c>
      <c r="D158" s="221" t="s">
        <v>176</v>
      </c>
      <c r="E158" s="222" t="s">
        <v>3518</v>
      </c>
      <c r="F158" s="223" t="s">
        <v>3519</v>
      </c>
      <c r="G158" s="224" t="s">
        <v>2158</v>
      </c>
      <c r="H158" s="225">
        <v>27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40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181</v>
      </c>
      <c r="AT158" s="24" t="s">
        <v>176</v>
      </c>
      <c r="AU158" s="24" t="s">
        <v>188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181</v>
      </c>
      <c r="BM158" s="24" t="s">
        <v>394</v>
      </c>
    </row>
    <row r="159" s="1" customFormat="1" ht="16.5" customHeight="1">
      <c r="B159" s="46"/>
      <c r="C159" s="221" t="s">
        <v>281</v>
      </c>
      <c r="D159" s="221" t="s">
        <v>176</v>
      </c>
      <c r="E159" s="222" t="s">
        <v>3520</v>
      </c>
      <c r="F159" s="223" t="s">
        <v>3521</v>
      </c>
      <c r="G159" s="224" t="s">
        <v>2158</v>
      </c>
      <c r="H159" s="225">
        <v>74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181</v>
      </c>
      <c r="AT159" s="24" t="s">
        <v>176</v>
      </c>
      <c r="AU159" s="24" t="s">
        <v>188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181</v>
      </c>
      <c r="BM159" s="24" t="s">
        <v>399</v>
      </c>
    </row>
    <row r="160" s="1" customFormat="1" ht="25.5" customHeight="1">
      <c r="B160" s="46"/>
      <c r="C160" s="221" t="s">
        <v>401</v>
      </c>
      <c r="D160" s="221" t="s">
        <v>176</v>
      </c>
      <c r="E160" s="222" t="s">
        <v>3522</v>
      </c>
      <c r="F160" s="223" t="s">
        <v>3523</v>
      </c>
      <c r="G160" s="224" t="s">
        <v>2158</v>
      </c>
      <c r="H160" s="225">
        <v>54</v>
      </c>
      <c r="I160" s="226"/>
      <c r="J160" s="227">
        <f>ROUND(I160*H160,2)</f>
        <v>0</v>
      </c>
      <c r="K160" s="223" t="s">
        <v>21</v>
      </c>
      <c r="L160" s="72"/>
      <c r="M160" s="228" t="s">
        <v>21</v>
      </c>
      <c r="N160" s="229" t="s">
        <v>40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181</v>
      </c>
      <c r="AT160" s="24" t="s">
        <v>176</v>
      </c>
      <c r="AU160" s="24" t="s">
        <v>188</v>
      </c>
      <c r="AY160" s="24" t="s">
        <v>174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77</v>
      </c>
      <c r="BK160" s="232">
        <f>ROUND(I160*H160,2)</f>
        <v>0</v>
      </c>
      <c r="BL160" s="24" t="s">
        <v>181</v>
      </c>
      <c r="BM160" s="24" t="s">
        <v>404</v>
      </c>
    </row>
    <row r="161" s="1" customFormat="1" ht="16.5" customHeight="1">
      <c r="B161" s="46"/>
      <c r="C161" s="221" t="s">
        <v>284</v>
      </c>
      <c r="D161" s="221" t="s">
        <v>176</v>
      </c>
      <c r="E161" s="222" t="s">
        <v>3524</v>
      </c>
      <c r="F161" s="223" t="s">
        <v>3525</v>
      </c>
      <c r="G161" s="224" t="s">
        <v>2158</v>
      </c>
      <c r="H161" s="225">
        <v>6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181</v>
      </c>
      <c r="AT161" s="24" t="s">
        <v>176</v>
      </c>
      <c r="AU161" s="24" t="s">
        <v>188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181</v>
      </c>
      <c r="BM161" s="24" t="s">
        <v>407</v>
      </c>
    </row>
    <row r="162" s="1" customFormat="1" ht="16.5" customHeight="1">
      <c r="B162" s="46"/>
      <c r="C162" s="221" t="s">
        <v>409</v>
      </c>
      <c r="D162" s="221" t="s">
        <v>176</v>
      </c>
      <c r="E162" s="222" t="s">
        <v>3526</v>
      </c>
      <c r="F162" s="223" t="s">
        <v>3527</v>
      </c>
      <c r="G162" s="224" t="s">
        <v>2158</v>
      </c>
      <c r="H162" s="225">
        <v>3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40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181</v>
      </c>
      <c r="AT162" s="24" t="s">
        <v>176</v>
      </c>
      <c r="AU162" s="24" t="s">
        <v>188</v>
      </c>
      <c r="AY162" s="24" t="s">
        <v>174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77</v>
      </c>
      <c r="BK162" s="232">
        <f>ROUND(I162*H162,2)</f>
        <v>0</v>
      </c>
      <c r="BL162" s="24" t="s">
        <v>181</v>
      </c>
      <c r="BM162" s="24" t="s">
        <v>412</v>
      </c>
    </row>
    <row r="163" s="1" customFormat="1" ht="25.5" customHeight="1">
      <c r="B163" s="46"/>
      <c r="C163" s="221" t="s">
        <v>288</v>
      </c>
      <c r="D163" s="221" t="s">
        <v>176</v>
      </c>
      <c r="E163" s="222" t="s">
        <v>3528</v>
      </c>
      <c r="F163" s="223" t="s">
        <v>3529</v>
      </c>
      <c r="G163" s="224" t="s">
        <v>2158</v>
      </c>
      <c r="H163" s="225">
        <v>78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40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181</v>
      </c>
      <c r="AT163" s="24" t="s">
        <v>176</v>
      </c>
      <c r="AU163" s="24" t="s">
        <v>188</v>
      </c>
      <c r="AY163" s="24" t="s">
        <v>174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77</v>
      </c>
      <c r="BK163" s="232">
        <f>ROUND(I163*H163,2)</f>
        <v>0</v>
      </c>
      <c r="BL163" s="24" t="s">
        <v>181</v>
      </c>
      <c r="BM163" s="24" t="s">
        <v>416</v>
      </c>
    </row>
    <row r="164" s="1" customFormat="1" ht="25.5" customHeight="1">
      <c r="B164" s="46"/>
      <c r="C164" s="221" t="s">
        <v>417</v>
      </c>
      <c r="D164" s="221" t="s">
        <v>176</v>
      </c>
      <c r="E164" s="222" t="s">
        <v>3530</v>
      </c>
      <c r="F164" s="223" t="s">
        <v>3531</v>
      </c>
      <c r="G164" s="224" t="s">
        <v>2158</v>
      </c>
      <c r="H164" s="225">
        <v>21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40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181</v>
      </c>
      <c r="AT164" s="24" t="s">
        <v>176</v>
      </c>
      <c r="AU164" s="24" t="s">
        <v>188</v>
      </c>
      <c r="AY164" s="24" t="s">
        <v>174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77</v>
      </c>
      <c r="BK164" s="232">
        <f>ROUND(I164*H164,2)</f>
        <v>0</v>
      </c>
      <c r="BL164" s="24" t="s">
        <v>181</v>
      </c>
      <c r="BM164" s="24" t="s">
        <v>420</v>
      </c>
    </row>
    <row r="165" s="1" customFormat="1" ht="25.5" customHeight="1">
      <c r="B165" s="46"/>
      <c r="C165" s="221" t="s">
        <v>292</v>
      </c>
      <c r="D165" s="221" t="s">
        <v>176</v>
      </c>
      <c r="E165" s="222" t="s">
        <v>3532</v>
      </c>
      <c r="F165" s="223" t="s">
        <v>3533</v>
      </c>
      <c r="G165" s="224" t="s">
        <v>2158</v>
      </c>
      <c r="H165" s="225">
        <v>8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40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181</v>
      </c>
      <c r="AT165" s="24" t="s">
        <v>176</v>
      </c>
      <c r="AU165" s="24" t="s">
        <v>188</v>
      </c>
      <c r="AY165" s="24" t="s">
        <v>174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77</v>
      </c>
      <c r="BK165" s="232">
        <f>ROUND(I165*H165,2)</f>
        <v>0</v>
      </c>
      <c r="BL165" s="24" t="s">
        <v>181</v>
      </c>
      <c r="BM165" s="24" t="s">
        <v>423</v>
      </c>
    </row>
    <row r="166" s="1" customFormat="1" ht="16.5" customHeight="1">
      <c r="B166" s="46"/>
      <c r="C166" s="221" t="s">
        <v>424</v>
      </c>
      <c r="D166" s="221" t="s">
        <v>176</v>
      </c>
      <c r="E166" s="222" t="s">
        <v>3534</v>
      </c>
      <c r="F166" s="223" t="s">
        <v>3535</v>
      </c>
      <c r="G166" s="224" t="s">
        <v>2158</v>
      </c>
      <c r="H166" s="225">
        <v>10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40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181</v>
      </c>
      <c r="AT166" s="24" t="s">
        <v>176</v>
      </c>
      <c r="AU166" s="24" t="s">
        <v>188</v>
      </c>
      <c r="AY166" s="24" t="s">
        <v>174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77</v>
      </c>
      <c r="BK166" s="232">
        <f>ROUND(I166*H166,2)</f>
        <v>0</v>
      </c>
      <c r="BL166" s="24" t="s">
        <v>181</v>
      </c>
      <c r="BM166" s="24" t="s">
        <v>427</v>
      </c>
    </row>
    <row r="167" s="1" customFormat="1" ht="16.5" customHeight="1">
      <c r="B167" s="46"/>
      <c r="C167" s="221" t="s">
        <v>299</v>
      </c>
      <c r="D167" s="221" t="s">
        <v>176</v>
      </c>
      <c r="E167" s="222" t="s">
        <v>3536</v>
      </c>
      <c r="F167" s="223" t="s">
        <v>3537</v>
      </c>
      <c r="G167" s="224" t="s">
        <v>2158</v>
      </c>
      <c r="H167" s="225">
        <v>8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40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181</v>
      </c>
      <c r="AT167" s="24" t="s">
        <v>176</v>
      </c>
      <c r="AU167" s="24" t="s">
        <v>188</v>
      </c>
      <c r="AY167" s="24" t="s">
        <v>174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77</v>
      </c>
      <c r="BK167" s="232">
        <f>ROUND(I167*H167,2)</f>
        <v>0</v>
      </c>
      <c r="BL167" s="24" t="s">
        <v>181</v>
      </c>
      <c r="BM167" s="24" t="s">
        <v>431</v>
      </c>
    </row>
    <row r="168" s="1" customFormat="1" ht="16.5" customHeight="1">
      <c r="B168" s="46"/>
      <c r="C168" s="221" t="s">
        <v>433</v>
      </c>
      <c r="D168" s="221" t="s">
        <v>176</v>
      </c>
      <c r="E168" s="222" t="s">
        <v>3538</v>
      </c>
      <c r="F168" s="223" t="s">
        <v>3539</v>
      </c>
      <c r="G168" s="224" t="s">
        <v>2158</v>
      </c>
      <c r="H168" s="225">
        <v>4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40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181</v>
      </c>
      <c r="AT168" s="24" t="s">
        <v>176</v>
      </c>
      <c r="AU168" s="24" t="s">
        <v>188</v>
      </c>
      <c r="AY168" s="24" t="s">
        <v>174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77</v>
      </c>
      <c r="BK168" s="232">
        <f>ROUND(I168*H168,2)</f>
        <v>0</v>
      </c>
      <c r="BL168" s="24" t="s">
        <v>181</v>
      </c>
      <c r="BM168" s="24" t="s">
        <v>436</v>
      </c>
    </row>
    <row r="169" s="1" customFormat="1" ht="25.5" customHeight="1">
      <c r="B169" s="46"/>
      <c r="C169" s="221" t="s">
        <v>306</v>
      </c>
      <c r="D169" s="221" t="s">
        <v>176</v>
      </c>
      <c r="E169" s="222" t="s">
        <v>3540</v>
      </c>
      <c r="F169" s="223" t="s">
        <v>3541</v>
      </c>
      <c r="G169" s="224" t="s">
        <v>2158</v>
      </c>
      <c r="H169" s="225">
        <v>30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40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181</v>
      </c>
      <c r="AT169" s="24" t="s">
        <v>176</v>
      </c>
      <c r="AU169" s="24" t="s">
        <v>188</v>
      </c>
      <c r="AY169" s="24" t="s">
        <v>174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77</v>
      </c>
      <c r="BK169" s="232">
        <f>ROUND(I169*H169,2)</f>
        <v>0</v>
      </c>
      <c r="BL169" s="24" t="s">
        <v>181</v>
      </c>
      <c r="BM169" s="24" t="s">
        <v>442</v>
      </c>
    </row>
    <row r="170" s="1" customFormat="1" ht="25.5" customHeight="1">
      <c r="B170" s="46"/>
      <c r="C170" s="221" t="s">
        <v>444</v>
      </c>
      <c r="D170" s="221" t="s">
        <v>176</v>
      </c>
      <c r="E170" s="222" t="s">
        <v>3542</v>
      </c>
      <c r="F170" s="223" t="s">
        <v>3543</v>
      </c>
      <c r="G170" s="224" t="s">
        <v>2158</v>
      </c>
      <c r="H170" s="225">
        <v>30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40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181</v>
      </c>
      <c r="AT170" s="24" t="s">
        <v>176</v>
      </c>
      <c r="AU170" s="24" t="s">
        <v>188</v>
      </c>
      <c r="AY170" s="24" t="s">
        <v>174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77</v>
      </c>
      <c r="BK170" s="232">
        <f>ROUND(I170*H170,2)</f>
        <v>0</v>
      </c>
      <c r="BL170" s="24" t="s">
        <v>181</v>
      </c>
      <c r="BM170" s="24" t="s">
        <v>447</v>
      </c>
    </row>
    <row r="171" s="1" customFormat="1" ht="25.5" customHeight="1">
      <c r="B171" s="46"/>
      <c r="C171" s="221" t="s">
        <v>312</v>
      </c>
      <c r="D171" s="221" t="s">
        <v>176</v>
      </c>
      <c r="E171" s="222" t="s">
        <v>3544</v>
      </c>
      <c r="F171" s="223" t="s">
        <v>3545</v>
      </c>
      <c r="G171" s="224" t="s">
        <v>2158</v>
      </c>
      <c r="H171" s="225">
        <v>18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40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181</v>
      </c>
      <c r="AT171" s="24" t="s">
        <v>176</v>
      </c>
      <c r="AU171" s="24" t="s">
        <v>188</v>
      </c>
      <c r="AY171" s="24" t="s">
        <v>174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77</v>
      </c>
      <c r="BK171" s="232">
        <f>ROUND(I171*H171,2)</f>
        <v>0</v>
      </c>
      <c r="BL171" s="24" t="s">
        <v>181</v>
      </c>
      <c r="BM171" s="24" t="s">
        <v>450</v>
      </c>
    </row>
    <row r="172" s="1" customFormat="1" ht="25.5" customHeight="1">
      <c r="B172" s="46"/>
      <c r="C172" s="221" t="s">
        <v>453</v>
      </c>
      <c r="D172" s="221" t="s">
        <v>176</v>
      </c>
      <c r="E172" s="222" t="s">
        <v>3546</v>
      </c>
      <c r="F172" s="223" t="s">
        <v>3547</v>
      </c>
      <c r="G172" s="224" t="s">
        <v>2158</v>
      </c>
      <c r="H172" s="225">
        <v>32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181</v>
      </c>
      <c r="AT172" s="24" t="s">
        <v>176</v>
      </c>
      <c r="AU172" s="24" t="s">
        <v>188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181</v>
      </c>
      <c r="BM172" s="24" t="s">
        <v>456</v>
      </c>
    </row>
    <row r="173" s="1" customFormat="1" ht="25.5" customHeight="1">
      <c r="B173" s="46"/>
      <c r="C173" s="221" t="s">
        <v>317</v>
      </c>
      <c r="D173" s="221" t="s">
        <v>176</v>
      </c>
      <c r="E173" s="222" t="s">
        <v>3548</v>
      </c>
      <c r="F173" s="223" t="s">
        <v>3549</v>
      </c>
      <c r="G173" s="224" t="s">
        <v>2158</v>
      </c>
      <c r="H173" s="225">
        <v>14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40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181</v>
      </c>
      <c r="AT173" s="24" t="s">
        <v>176</v>
      </c>
      <c r="AU173" s="24" t="s">
        <v>188</v>
      </c>
      <c r="AY173" s="24" t="s">
        <v>174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77</v>
      </c>
      <c r="BK173" s="232">
        <f>ROUND(I173*H173,2)</f>
        <v>0</v>
      </c>
      <c r="BL173" s="24" t="s">
        <v>181</v>
      </c>
      <c r="BM173" s="24" t="s">
        <v>460</v>
      </c>
    </row>
    <row r="174" s="1" customFormat="1" ht="16.5" customHeight="1">
      <c r="B174" s="46"/>
      <c r="C174" s="221" t="s">
        <v>465</v>
      </c>
      <c r="D174" s="221" t="s">
        <v>176</v>
      </c>
      <c r="E174" s="222" t="s">
        <v>3550</v>
      </c>
      <c r="F174" s="223" t="s">
        <v>3551</v>
      </c>
      <c r="G174" s="224" t="s">
        <v>2158</v>
      </c>
      <c r="H174" s="225">
        <v>2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40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181</v>
      </c>
      <c r="AT174" s="24" t="s">
        <v>176</v>
      </c>
      <c r="AU174" s="24" t="s">
        <v>188</v>
      </c>
      <c r="AY174" s="24" t="s">
        <v>174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77</v>
      </c>
      <c r="BK174" s="232">
        <f>ROUND(I174*H174,2)</f>
        <v>0</v>
      </c>
      <c r="BL174" s="24" t="s">
        <v>181</v>
      </c>
      <c r="BM174" s="24" t="s">
        <v>468</v>
      </c>
    </row>
    <row r="175" s="1" customFormat="1" ht="16.5" customHeight="1">
      <c r="B175" s="46"/>
      <c r="C175" s="221" t="s">
        <v>323</v>
      </c>
      <c r="D175" s="221" t="s">
        <v>176</v>
      </c>
      <c r="E175" s="222" t="s">
        <v>3552</v>
      </c>
      <c r="F175" s="223" t="s">
        <v>3553</v>
      </c>
      <c r="G175" s="224" t="s">
        <v>2158</v>
      </c>
      <c r="H175" s="225">
        <v>46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40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181</v>
      </c>
      <c r="AT175" s="24" t="s">
        <v>176</v>
      </c>
      <c r="AU175" s="24" t="s">
        <v>188</v>
      </c>
      <c r="AY175" s="24" t="s">
        <v>174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77</v>
      </c>
      <c r="BK175" s="232">
        <f>ROUND(I175*H175,2)</f>
        <v>0</v>
      </c>
      <c r="BL175" s="24" t="s">
        <v>181</v>
      </c>
      <c r="BM175" s="24" t="s">
        <v>472</v>
      </c>
    </row>
    <row r="176" s="1" customFormat="1" ht="16.5" customHeight="1">
      <c r="B176" s="46"/>
      <c r="C176" s="221" t="s">
        <v>474</v>
      </c>
      <c r="D176" s="221" t="s">
        <v>176</v>
      </c>
      <c r="E176" s="222" t="s">
        <v>3554</v>
      </c>
      <c r="F176" s="223" t="s">
        <v>3555</v>
      </c>
      <c r="G176" s="224" t="s">
        <v>2158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40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181</v>
      </c>
      <c r="AT176" s="24" t="s">
        <v>176</v>
      </c>
      <c r="AU176" s="24" t="s">
        <v>188</v>
      </c>
      <c r="AY176" s="24" t="s">
        <v>174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77</v>
      </c>
      <c r="BK176" s="232">
        <f>ROUND(I176*H176,2)</f>
        <v>0</v>
      </c>
      <c r="BL176" s="24" t="s">
        <v>181</v>
      </c>
      <c r="BM176" s="24" t="s">
        <v>477</v>
      </c>
    </row>
    <row r="177" s="1" customFormat="1" ht="16.5" customHeight="1">
      <c r="B177" s="46"/>
      <c r="C177" s="221" t="s">
        <v>326</v>
      </c>
      <c r="D177" s="221" t="s">
        <v>176</v>
      </c>
      <c r="E177" s="222" t="s">
        <v>3556</v>
      </c>
      <c r="F177" s="223" t="s">
        <v>3557</v>
      </c>
      <c r="G177" s="224" t="s">
        <v>2158</v>
      </c>
      <c r="H177" s="225">
        <v>1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40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181</v>
      </c>
      <c r="AT177" s="24" t="s">
        <v>176</v>
      </c>
      <c r="AU177" s="24" t="s">
        <v>188</v>
      </c>
      <c r="AY177" s="24" t="s">
        <v>174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77</v>
      </c>
      <c r="BK177" s="232">
        <f>ROUND(I177*H177,2)</f>
        <v>0</v>
      </c>
      <c r="BL177" s="24" t="s">
        <v>181</v>
      </c>
      <c r="BM177" s="24" t="s">
        <v>481</v>
      </c>
    </row>
    <row r="178" s="1" customFormat="1" ht="16.5" customHeight="1">
      <c r="B178" s="46"/>
      <c r="C178" s="221" t="s">
        <v>483</v>
      </c>
      <c r="D178" s="221" t="s">
        <v>176</v>
      </c>
      <c r="E178" s="222" t="s">
        <v>3558</v>
      </c>
      <c r="F178" s="223" t="s">
        <v>3559</v>
      </c>
      <c r="G178" s="224" t="s">
        <v>2158</v>
      </c>
      <c r="H178" s="225">
        <v>3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40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181</v>
      </c>
      <c r="AT178" s="24" t="s">
        <v>176</v>
      </c>
      <c r="AU178" s="24" t="s">
        <v>188</v>
      </c>
      <c r="AY178" s="24" t="s">
        <v>174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77</v>
      </c>
      <c r="BK178" s="232">
        <f>ROUND(I178*H178,2)</f>
        <v>0</v>
      </c>
      <c r="BL178" s="24" t="s">
        <v>181</v>
      </c>
      <c r="BM178" s="24" t="s">
        <v>486</v>
      </c>
    </row>
    <row r="179" s="1" customFormat="1" ht="16.5" customHeight="1">
      <c r="B179" s="46"/>
      <c r="C179" s="221" t="s">
        <v>331</v>
      </c>
      <c r="D179" s="221" t="s">
        <v>176</v>
      </c>
      <c r="E179" s="222" t="s">
        <v>3560</v>
      </c>
      <c r="F179" s="223" t="s">
        <v>3561</v>
      </c>
      <c r="G179" s="224" t="s">
        <v>2158</v>
      </c>
      <c r="H179" s="225">
        <v>4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40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181</v>
      </c>
      <c r="AT179" s="24" t="s">
        <v>176</v>
      </c>
      <c r="AU179" s="24" t="s">
        <v>188</v>
      </c>
      <c r="AY179" s="24" t="s">
        <v>174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77</v>
      </c>
      <c r="BK179" s="232">
        <f>ROUND(I179*H179,2)</f>
        <v>0</v>
      </c>
      <c r="BL179" s="24" t="s">
        <v>181</v>
      </c>
      <c r="BM179" s="24" t="s">
        <v>490</v>
      </c>
    </row>
    <row r="180" s="1" customFormat="1" ht="16.5" customHeight="1">
      <c r="B180" s="46"/>
      <c r="C180" s="221" t="s">
        <v>494</v>
      </c>
      <c r="D180" s="221" t="s">
        <v>176</v>
      </c>
      <c r="E180" s="222" t="s">
        <v>3562</v>
      </c>
      <c r="F180" s="223" t="s">
        <v>3563</v>
      </c>
      <c r="G180" s="224" t="s">
        <v>2158</v>
      </c>
      <c r="H180" s="225">
        <v>4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40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181</v>
      </c>
      <c r="AT180" s="24" t="s">
        <v>176</v>
      </c>
      <c r="AU180" s="24" t="s">
        <v>188</v>
      </c>
      <c r="AY180" s="24" t="s">
        <v>174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77</v>
      </c>
      <c r="BK180" s="232">
        <f>ROUND(I180*H180,2)</f>
        <v>0</v>
      </c>
      <c r="BL180" s="24" t="s">
        <v>181</v>
      </c>
      <c r="BM180" s="24" t="s">
        <v>497</v>
      </c>
    </row>
    <row r="181" s="1" customFormat="1" ht="16.5" customHeight="1">
      <c r="B181" s="46"/>
      <c r="C181" s="221" t="s">
        <v>335</v>
      </c>
      <c r="D181" s="221" t="s">
        <v>176</v>
      </c>
      <c r="E181" s="222" t="s">
        <v>3564</v>
      </c>
      <c r="F181" s="223" t="s">
        <v>3565</v>
      </c>
      <c r="G181" s="224" t="s">
        <v>2158</v>
      </c>
      <c r="H181" s="225">
        <v>10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40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181</v>
      </c>
      <c r="AT181" s="24" t="s">
        <v>176</v>
      </c>
      <c r="AU181" s="24" t="s">
        <v>188</v>
      </c>
      <c r="AY181" s="24" t="s">
        <v>174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77</v>
      </c>
      <c r="BK181" s="232">
        <f>ROUND(I181*H181,2)</f>
        <v>0</v>
      </c>
      <c r="BL181" s="24" t="s">
        <v>181</v>
      </c>
      <c r="BM181" s="24" t="s">
        <v>513</v>
      </c>
    </row>
    <row r="182" s="1" customFormat="1" ht="25.5" customHeight="1">
      <c r="B182" s="46"/>
      <c r="C182" s="221" t="s">
        <v>522</v>
      </c>
      <c r="D182" s="221" t="s">
        <v>176</v>
      </c>
      <c r="E182" s="222" t="s">
        <v>3566</v>
      </c>
      <c r="F182" s="223" t="s">
        <v>3567</v>
      </c>
      <c r="G182" s="224" t="s">
        <v>2158</v>
      </c>
      <c r="H182" s="225">
        <v>71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40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181</v>
      </c>
      <c r="AT182" s="24" t="s">
        <v>176</v>
      </c>
      <c r="AU182" s="24" t="s">
        <v>188</v>
      </c>
      <c r="AY182" s="24" t="s">
        <v>174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77</v>
      </c>
      <c r="BK182" s="232">
        <f>ROUND(I182*H182,2)</f>
        <v>0</v>
      </c>
      <c r="BL182" s="24" t="s">
        <v>181</v>
      </c>
      <c r="BM182" s="24" t="s">
        <v>525</v>
      </c>
    </row>
    <row r="183" s="1" customFormat="1" ht="25.5" customHeight="1">
      <c r="B183" s="46"/>
      <c r="C183" s="221" t="s">
        <v>341</v>
      </c>
      <c r="D183" s="221" t="s">
        <v>176</v>
      </c>
      <c r="E183" s="222" t="s">
        <v>3568</v>
      </c>
      <c r="F183" s="223" t="s">
        <v>3569</v>
      </c>
      <c r="G183" s="224" t="s">
        <v>2158</v>
      </c>
      <c r="H183" s="225">
        <v>10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40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181</v>
      </c>
      <c r="AT183" s="24" t="s">
        <v>176</v>
      </c>
      <c r="AU183" s="24" t="s">
        <v>188</v>
      </c>
      <c r="AY183" s="24" t="s">
        <v>174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77</v>
      </c>
      <c r="BK183" s="232">
        <f>ROUND(I183*H183,2)</f>
        <v>0</v>
      </c>
      <c r="BL183" s="24" t="s">
        <v>181</v>
      </c>
      <c r="BM183" s="24" t="s">
        <v>528</v>
      </c>
    </row>
    <row r="184" s="1" customFormat="1" ht="16.5" customHeight="1">
      <c r="B184" s="46"/>
      <c r="C184" s="221" t="s">
        <v>532</v>
      </c>
      <c r="D184" s="221" t="s">
        <v>176</v>
      </c>
      <c r="E184" s="222" t="s">
        <v>3570</v>
      </c>
      <c r="F184" s="223" t="s">
        <v>3571</v>
      </c>
      <c r="G184" s="224" t="s">
        <v>2158</v>
      </c>
      <c r="H184" s="225">
        <v>4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40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181</v>
      </c>
      <c r="AT184" s="24" t="s">
        <v>176</v>
      </c>
      <c r="AU184" s="24" t="s">
        <v>188</v>
      </c>
      <c r="AY184" s="24" t="s">
        <v>174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77</v>
      </c>
      <c r="BK184" s="232">
        <f>ROUND(I184*H184,2)</f>
        <v>0</v>
      </c>
      <c r="BL184" s="24" t="s">
        <v>181</v>
      </c>
      <c r="BM184" s="24" t="s">
        <v>535</v>
      </c>
    </row>
    <row r="185" s="1" customFormat="1" ht="16.5" customHeight="1">
      <c r="B185" s="46"/>
      <c r="C185" s="221" t="s">
        <v>347</v>
      </c>
      <c r="D185" s="221" t="s">
        <v>176</v>
      </c>
      <c r="E185" s="222" t="s">
        <v>3572</v>
      </c>
      <c r="F185" s="223" t="s">
        <v>3573</v>
      </c>
      <c r="G185" s="224" t="s">
        <v>2158</v>
      </c>
      <c r="H185" s="225">
        <v>50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40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181</v>
      </c>
      <c r="AT185" s="24" t="s">
        <v>176</v>
      </c>
      <c r="AU185" s="24" t="s">
        <v>188</v>
      </c>
      <c r="AY185" s="24" t="s">
        <v>174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77</v>
      </c>
      <c r="BK185" s="232">
        <f>ROUND(I185*H185,2)</f>
        <v>0</v>
      </c>
      <c r="BL185" s="24" t="s">
        <v>181</v>
      </c>
      <c r="BM185" s="24" t="s">
        <v>546</v>
      </c>
    </row>
    <row r="186" s="1" customFormat="1" ht="16.5" customHeight="1">
      <c r="B186" s="46"/>
      <c r="C186" s="221" t="s">
        <v>553</v>
      </c>
      <c r="D186" s="221" t="s">
        <v>176</v>
      </c>
      <c r="E186" s="222" t="s">
        <v>3574</v>
      </c>
      <c r="F186" s="223" t="s">
        <v>3575</v>
      </c>
      <c r="G186" s="224" t="s">
        <v>2158</v>
      </c>
      <c r="H186" s="225">
        <v>270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40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181</v>
      </c>
      <c r="AT186" s="24" t="s">
        <v>176</v>
      </c>
      <c r="AU186" s="24" t="s">
        <v>188</v>
      </c>
      <c r="AY186" s="24" t="s">
        <v>174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77</v>
      </c>
      <c r="BK186" s="232">
        <f>ROUND(I186*H186,2)</f>
        <v>0</v>
      </c>
      <c r="BL186" s="24" t="s">
        <v>181</v>
      </c>
      <c r="BM186" s="24" t="s">
        <v>556</v>
      </c>
    </row>
    <row r="187" s="1" customFormat="1" ht="16.5" customHeight="1">
      <c r="B187" s="46"/>
      <c r="C187" s="221" t="s">
        <v>353</v>
      </c>
      <c r="D187" s="221" t="s">
        <v>176</v>
      </c>
      <c r="E187" s="222" t="s">
        <v>3576</v>
      </c>
      <c r="F187" s="223" t="s">
        <v>3577</v>
      </c>
      <c r="G187" s="224" t="s">
        <v>2158</v>
      </c>
      <c r="H187" s="225">
        <v>140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40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181</v>
      </c>
      <c r="AT187" s="24" t="s">
        <v>176</v>
      </c>
      <c r="AU187" s="24" t="s">
        <v>188</v>
      </c>
      <c r="AY187" s="24" t="s">
        <v>174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77</v>
      </c>
      <c r="BK187" s="232">
        <f>ROUND(I187*H187,2)</f>
        <v>0</v>
      </c>
      <c r="BL187" s="24" t="s">
        <v>181</v>
      </c>
      <c r="BM187" s="24" t="s">
        <v>560</v>
      </c>
    </row>
    <row r="188" s="1" customFormat="1" ht="16.5" customHeight="1">
      <c r="B188" s="46"/>
      <c r="C188" s="221" t="s">
        <v>562</v>
      </c>
      <c r="D188" s="221" t="s">
        <v>176</v>
      </c>
      <c r="E188" s="222" t="s">
        <v>3578</v>
      </c>
      <c r="F188" s="223" t="s">
        <v>3579</v>
      </c>
      <c r="G188" s="224" t="s">
        <v>2158</v>
      </c>
      <c r="H188" s="225">
        <v>30</v>
      </c>
      <c r="I188" s="226"/>
      <c r="J188" s="227">
        <f>ROUND(I188*H188,2)</f>
        <v>0</v>
      </c>
      <c r="K188" s="223" t="s">
        <v>21</v>
      </c>
      <c r="L188" s="72"/>
      <c r="M188" s="228" t="s">
        <v>21</v>
      </c>
      <c r="N188" s="229" t="s">
        <v>40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181</v>
      </c>
      <c r="AT188" s="24" t="s">
        <v>176</v>
      </c>
      <c r="AU188" s="24" t="s">
        <v>188</v>
      </c>
      <c r="AY188" s="24" t="s">
        <v>174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77</v>
      </c>
      <c r="BK188" s="232">
        <f>ROUND(I188*H188,2)</f>
        <v>0</v>
      </c>
      <c r="BL188" s="24" t="s">
        <v>181</v>
      </c>
      <c r="BM188" s="24" t="s">
        <v>565</v>
      </c>
    </row>
    <row r="189" s="1" customFormat="1" ht="16.5" customHeight="1">
      <c r="B189" s="46"/>
      <c r="C189" s="221" t="s">
        <v>357</v>
      </c>
      <c r="D189" s="221" t="s">
        <v>176</v>
      </c>
      <c r="E189" s="222" t="s">
        <v>3580</v>
      </c>
      <c r="F189" s="223" t="s">
        <v>3581</v>
      </c>
      <c r="G189" s="224" t="s">
        <v>2158</v>
      </c>
      <c r="H189" s="225">
        <v>30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40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181</v>
      </c>
      <c r="AT189" s="24" t="s">
        <v>176</v>
      </c>
      <c r="AU189" s="24" t="s">
        <v>188</v>
      </c>
      <c r="AY189" s="24" t="s">
        <v>174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77</v>
      </c>
      <c r="BK189" s="232">
        <f>ROUND(I189*H189,2)</f>
        <v>0</v>
      </c>
      <c r="BL189" s="24" t="s">
        <v>181</v>
      </c>
      <c r="BM189" s="24" t="s">
        <v>578</v>
      </c>
    </row>
    <row r="190" s="1" customFormat="1" ht="16.5" customHeight="1">
      <c r="B190" s="46"/>
      <c r="C190" s="221" t="s">
        <v>580</v>
      </c>
      <c r="D190" s="221" t="s">
        <v>176</v>
      </c>
      <c r="E190" s="222" t="s">
        <v>3582</v>
      </c>
      <c r="F190" s="223" t="s">
        <v>3583</v>
      </c>
      <c r="G190" s="224" t="s">
        <v>2158</v>
      </c>
      <c r="H190" s="225">
        <v>85</v>
      </c>
      <c r="I190" s="226"/>
      <c r="J190" s="227">
        <f>ROUND(I190*H190,2)</f>
        <v>0</v>
      </c>
      <c r="K190" s="223" t="s">
        <v>21</v>
      </c>
      <c r="L190" s="72"/>
      <c r="M190" s="228" t="s">
        <v>21</v>
      </c>
      <c r="N190" s="229" t="s">
        <v>40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181</v>
      </c>
      <c r="AT190" s="24" t="s">
        <v>176</v>
      </c>
      <c r="AU190" s="24" t="s">
        <v>188</v>
      </c>
      <c r="AY190" s="24" t="s">
        <v>174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77</v>
      </c>
      <c r="BK190" s="232">
        <f>ROUND(I190*H190,2)</f>
        <v>0</v>
      </c>
      <c r="BL190" s="24" t="s">
        <v>181</v>
      </c>
      <c r="BM190" s="24" t="s">
        <v>583</v>
      </c>
    </row>
    <row r="191" s="1" customFormat="1" ht="16.5" customHeight="1">
      <c r="B191" s="46"/>
      <c r="C191" s="221" t="s">
        <v>366</v>
      </c>
      <c r="D191" s="221" t="s">
        <v>176</v>
      </c>
      <c r="E191" s="222" t="s">
        <v>3584</v>
      </c>
      <c r="F191" s="223" t="s">
        <v>3585</v>
      </c>
      <c r="G191" s="224" t="s">
        <v>2158</v>
      </c>
      <c r="H191" s="225">
        <v>95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40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181</v>
      </c>
      <c r="AT191" s="24" t="s">
        <v>176</v>
      </c>
      <c r="AU191" s="24" t="s">
        <v>188</v>
      </c>
      <c r="AY191" s="24" t="s">
        <v>174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77</v>
      </c>
      <c r="BK191" s="232">
        <f>ROUND(I191*H191,2)</f>
        <v>0</v>
      </c>
      <c r="BL191" s="24" t="s">
        <v>181</v>
      </c>
      <c r="BM191" s="24" t="s">
        <v>592</v>
      </c>
    </row>
    <row r="192" s="1" customFormat="1" ht="16.5" customHeight="1">
      <c r="B192" s="46"/>
      <c r="C192" s="221" t="s">
        <v>594</v>
      </c>
      <c r="D192" s="221" t="s">
        <v>176</v>
      </c>
      <c r="E192" s="222" t="s">
        <v>3586</v>
      </c>
      <c r="F192" s="223" t="s">
        <v>3587</v>
      </c>
      <c r="G192" s="224" t="s">
        <v>2158</v>
      </c>
      <c r="H192" s="225">
        <v>88</v>
      </c>
      <c r="I192" s="226"/>
      <c r="J192" s="227">
        <f>ROUND(I192*H192,2)</f>
        <v>0</v>
      </c>
      <c r="K192" s="223" t="s">
        <v>21</v>
      </c>
      <c r="L192" s="72"/>
      <c r="M192" s="228" t="s">
        <v>21</v>
      </c>
      <c r="N192" s="229" t="s">
        <v>40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181</v>
      </c>
      <c r="AT192" s="24" t="s">
        <v>176</v>
      </c>
      <c r="AU192" s="24" t="s">
        <v>188</v>
      </c>
      <c r="AY192" s="24" t="s">
        <v>174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77</v>
      </c>
      <c r="BK192" s="232">
        <f>ROUND(I192*H192,2)</f>
        <v>0</v>
      </c>
      <c r="BL192" s="24" t="s">
        <v>181</v>
      </c>
      <c r="BM192" s="24" t="s">
        <v>597</v>
      </c>
    </row>
    <row r="193" s="1" customFormat="1" ht="25.5" customHeight="1">
      <c r="B193" s="46"/>
      <c r="C193" s="221" t="s">
        <v>370</v>
      </c>
      <c r="D193" s="221" t="s">
        <v>176</v>
      </c>
      <c r="E193" s="222" t="s">
        <v>3588</v>
      </c>
      <c r="F193" s="223" t="s">
        <v>3589</v>
      </c>
      <c r="G193" s="224" t="s">
        <v>2158</v>
      </c>
      <c r="H193" s="225">
        <v>68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40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181</v>
      </c>
      <c r="AT193" s="24" t="s">
        <v>176</v>
      </c>
      <c r="AU193" s="24" t="s">
        <v>188</v>
      </c>
      <c r="AY193" s="24" t="s">
        <v>174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77</v>
      </c>
      <c r="BK193" s="232">
        <f>ROUND(I193*H193,2)</f>
        <v>0</v>
      </c>
      <c r="BL193" s="24" t="s">
        <v>181</v>
      </c>
      <c r="BM193" s="24" t="s">
        <v>602</v>
      </c>
    </row>
    <row r="194" s="1" customFormat="1" ht="25.5" customHeight="1">
      <c r="B194" s="46"/>
      <c r="C194" s="221" t="s">
        <v>603</v>
      </c>
      <c r="D194" s="221" t="s">
        <v>176</v>
      </c>
      <c r="E194" s="222" t="s">
        <v>3590</v>
      </c>
      <c r="F194" s="223" t="s">
        <v>3591</v>
      </c>
      <c r="G194" s="224" t="s">
        <v>2158</v>
      </c>
      <c r="H194" s="225">
        <v>45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40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181</v>
      </c>
      <c r="AT194" s="24" t="s">
        <v>176</v>
      </c>
      <c r="AU194" s="24" t="s">
        <v>188</v>
      </c>
      <c r="AY194" s="24" t="s">
        <v>174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77</v>
      </c>
      <c r="BK194" s="232">
        <f>ROUND(I194*H194,2)</f>
        <v>0</v>
      </c>
      <c r="BL194" s="24" t="s">
        <v>181</v>
      </c>
      <c r="BM194" s="24" t="s">
        <v>606</v>
      </c>
    </row>
    <row r="195" s="1" customFormat="1" ht="38.25" customHeight="1">
      <c r="B195" s="46"/>
      <c r="C195" s="221" t="s">
        <v>375</v>
      </c>
      <c r="D195" s="221" t="s">
        <v>176</v>
      </c>
      <c r="E195" s="222" t="s">
        <v>3592</v>
      </c>
      <c r="F195" s="223" t="s">
        <v>3593</v>
      </c>
      <c r="G195" s="224" t="s">
        <v>384</v>
      </c>
      <c r="H195" s="225">
        <v>3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40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181</v>
      </c>
      <c r="AT195" s="24" t="s">
        <v>176</v>
      </c>
      <c r="AU195" s="24" t="s">
        <v>188</v>
      </c>
      <c r="AY195" s="24" t="s">
        <v>174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77</v>
      </c>
      <c r="BK195" s="232">
        <f>ROUND(I195*H195,2)</f>
        <v>0</v>
      </c>
      <c r="BL195" s="24" t="s">
        <v>181</v>
      </c>
      <c r="BM195" s="24" t="s">
        <v>610</v>
      </c>
    </row>
    <row r="196" s="1" customFormat="1" ht="25.5" customHeight="1">
      <c r="B196" s="46"/>
      <c r="C196" s="221" t="s">
        <v>612</v>
      </c>
      <c r="D196" s="221" t="s">
        <v>176</v>
      </c>
      <c r="E196" s="222" t="s">
        <v>3594</v>
      </c>
      <c r="F196" s="223" t="s">
        <v>3595</v>
      </c>
      <c r="G196" s="224" t="s">
        <v>384</v>
      </c>
      <c r="H196" s="225">
        <v>3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40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181</v>
      </c>
      <c r="AT196" s="24" t="s">
        <v>176</v>
      </c>
      <c r="AU196" s="24" t="s">
        <v>188</v>
      </c>
      <c r="AY196" s="24" t="s">
        <v>174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77</v>
      </c>
      <c r="BK196" s="232">
        <f>ROUND(I196*H196,2)</f>
        <v>0</v>
      </c>
      <c r="BL196" s="24" t="s">
        <v>181</v>
      </c>
      <c r="BM196" s="24" t="s">
        <v>615</v>
      </c>
    </row>
    <row r="197" s="1" customFormat="1" ht="16.5" customHeight="1">
      <c r="B197" s="46"/>
      <c r="C197" s="221" t="s">
        <v>379</v>
      </c>
      <c r="D197" s="221" t="s">
        <v>176</v>
      </c>
      <c r="E197" s="222" t="s">
        <v>3596</v>
      </c>
      <c r="F197" s="223" t="s">
        <v>3597</v>
      </c>
      <c r="G197" s="224" t="s">
        <v>2158</v>
      </c>
      <c r="H197" s="225">
        <v>6</v>
      </c>
      <c r="I197" s="226"/>
      <c r="J197" s="227">
        <f>ROUND(I197*H197,2)</f>
        <v>0</v>
      </c>
      <c r="K197" s="223" t="s">
        <v>21</v>
      </c>
      <c r="L197" s="72"/>
      <c r="M197" s="228" t="s">
        <v>21</v>
      </c>
      <c r="N197" s="229" t="s">
        <v>40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181</v>
      </c>
      <c r="AT197" s="24" t="s">
        <v>176</v>
      </c>
      <c r="AU197" s="24" t="s">
        <v>188</v>
      </c>
      <c r="AY197" s="24" t="s">
        <v>174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77</v>
      </c>
      <c r="BK197" s="232">
        <f>ROUND(I197*H197,2)</f>
        <v>0</v>
      </c>
      <c r="BL197" s="24" t="s">
        <v>181</v>
      </c>
      <c r="BM197" s="24" t="s">
        <v>619</v>
      </c>
    </row>
    <row r="198" s="1" customFormat="1" ht="16.5" customHeight="1">
      <c r="B198" s="46"/>
      <c r="C198" s="221" t="s">
        <v>620</v>
      </c>
      <c r="D198" s="221" t="s">
        <v>176</v>
      </c>
      <c r="E198" s="222" t="s">
        <v>3598</v>
      </c>
      <c r="F198" s="223" t="s">
        <v>3599</v>
      </c>
      <c r="G198" s="224" t="s">
        <v>276</v>
      </c>
      <c r="H198" s="225">
        <v>95</v>
      </c>
      <c r="I198" s="226"/>
      <c r="J198" s="227">
        <f>ROUND(I198*H198,2)</f>
        <v>0</v>
      </c>
      <c r="K198" s="223" t="s">
        <v>21</v>
      </c>
      <c r="L198" s="72"/>
      <c r="M198" s="228" t="s">
        <v>21</v>
      </c>
      <c r="N198" s="229" t="s">
        <v>40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181</v>
      </c>
      <c r="AT198" s="24" t="s">
        <v>176</v>
      </c>
      <c r="AU198" s="24" t="s">
        <v>188</v>
      </c>
      <c r="AY198" s="24" t="s">
        <v>174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77</v>
      </c>
      <c r="BK198" s="232">
        <f>ROUND(I198*H198,2)</f>
        <v>0</v>
      </c>
      <c r="BL198" s="24" t="s">
        <v>181</v>
      </c>
      <c r="BM198" s="24" t="s">
        <v>623</v>
      </c>
    </row>
    <row r="199" s="1" customFormat="1" ht="16.5" customHeight="1">
      <c r="B199" s="46"/>
      <c r="C199" s="221" t="s">
        <v>385</v>
      </c>
      <c r="D199" s="221" t="s">
        <v>176</v>
      </c>
      <c r="E199" s="222" t="s">
        <v>3600</v>
      </c>
      <c r="F199" s="223" t="s">
        <v>3601</v>
      </c>
      <c r="G199" s="224" t="s">
        <v>384</v>
      </c>
      <c r="H199" s="225">
        <v>1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40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181</v>
      </c>
      <c r="AT199" s="24" t="s">
        <v>176</v>
      </c>
      <c r="AU199" s="24" t="s">
        <v>188</v>
      </c>
      <c r="AY199" s="24" t="s">
        <v>174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77</v>
      </c>
      <c r="BK199" s="232">
        <f>ROUND(I199*H199,2)</f>
        <v>0</v>
      </c>
      <c r="BL199" s="24" t="s">
        <v>181</v>
      </c>
      <c r="BM199" s="24" t="s">
        <v>627</v>
      </c>
    </row>
    <row r="200" s="1" customFormat="1" ht="16.5" customHeight="1">
      <c r="B200" s="46"/>
      <c r="C200" s="221" t="s">
        <v>628</v>
      </c>
      <c r="D200" s="221" t="s">
        <v>176</v>
      </c>
      <c r="E200" s="222" t="s">
        <v>3602</v>
      </c>
      <c r="F200" s="223" t="s">
        <v>3603</v>
      </c>
      <c r="G200" s="224" t="s">
        <v>384</v>
      </c>
      <c r="H200" s="225">
        <v>1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40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181</v>
      </c>
      <c r="AT200" s="24" t="s">
        <v>176</v>
      </c>
      <c r="AU200" s="24" t="s">
        <v>188</v>
      </c>
      <c r="AY200" s="24" t="s">
        <v>174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77</v>
      </c>
      <c r="BK200" s="232">
        <f>ROUND(I200*H200,2)</f>
        <v>0</v>
      </c>
      <c r="BL200" s="24" t="s">
        <v>181</v>
      </c>
      <c r="BM200" s="24" t="s">
        <v>631</v>
      </c>
    </row>
    <row r="201" s="10" customFormat="1" ht="22.32" customHeight="1">
      <c r="B201" s="205"/>
      <c r="C201" s="206"/>
      <c r="D201" s="207" t="s">
        <v>68</v>
      </c>
      <c r="E201" s="219" t="s">
        <v>188</v>
      </c>
      <c r="F201" s="219" t="s">
        <v>3604</v>
      </c>
      <c r="G201" s="206"/>
      <c r="H201" s="206"/>
      <c r="I201" s="209"/>
      <c r="J201" s="220">
        <f>BK201</f>
        <v>0</v>
      </c>
      <c r="K201" s="206"/>
      <c r="L201" s="211"/>
      <c r="M201" s="212"/>
      <c r="N201" s="213"/>
      <c r="O201" s="213"/>
      <c r="P201" s="214">
        <f>SUM(P202:P233)</f>
        <v>0</v>
      </c>
      <c r="Q201" s="213"/>
      <c r="R201" s="214">
        <f>SUM(R202:R233)</f>
        <v>0</v>
      </c>
      <c r="S201" s="213"/>
      <c r="T201" s="215">
        <f>SUM(T202:T233)</f>
        <v>0</v>
      </c>
      <c r="AR201" s="216" t="s">
        <v>77</v>
      </c>
      <c r="AT201" s="217" t="s">
        <v>68</v>
      </c>
      <c r="AU201" s="217" t="s">
        <v>79</v>
      </c>
      <c r="AY201" s="216" t="s">
        <v>174</v>
      </c>
      <c r="BK201" s="218">
        <f>SUM(BK202:BK233)</f>
        <v>0</v>
      </c>
    </row>
    <row r="202" s="1" customFormat="1" ht="16.5" customHeight="1">
      <c r="B202" s="46"/>
      <c r="C202" s="221" t="s">
        <v>388</v>
      </c>
      <c r="D202" s="221" t="s">
        <v>176</v>
      </c>
      <c r="E202" s="222" t="s">
        <v>3605</v>
      </c>
      <c r="F202" s="223" t="s">
        <v>3606</v>
      </c>
      <c r="G202" s="224" t="s">
        <v>276</v>
      </c>
      <c r="H202" s="225">
        <v>140</v>
      </c>
      <c r="I202" s="226"/>
      <c r="J202" s="227">
        <f>ROUND(I202*H202,2)</f>
        <v>0</v>
      </c>
      <c r="K202" s="223" t="s">
        <v>21</v>
      </c>
      <c r="L202" s="72"/>
      <c r="M202" s="228" t="s">
        <v>21</v>
      </c>
      <c r="N202" s="229" t="s">
        <v>40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181</v>
      </c>
      <c r="AT202" s="24" t="s">
        <v>176</v>
      </c>
      <c r="AU202" s="24" t="s">
        <v>188</v>
      </c>
      <c r="AY202" s="24" t="s">
        <v>174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77</v>
      </c>
      <c r="BK202" s="232">
        <f>ROUND(I202*H202,2)</f>
        <v>0</v>
      </c>
      <c r="BL202" s="24" t="s">
        <v>181</v>
      </c>
      <c r="BM202" s="24" t="s">
        <v>634</v>
      </c>
    </row>
    <row r="203" s="1" customFormat="1" ht="16.5" customHeight="1">
      <c r="B203" s="46"/>
      <c r="C203" s="221" t="s">
        <v>649</v>
      </c>
      <c r="D203" s="221" t="s">
        <v>176</v>
      </c>
      <c r="E203" s="222" t="s">
        <v>3607</v>
      </c>
      <c r="F203" s="223" t="s">
        <v>3608</v>
      </c>
      <c r="G203" s="224" t="s">
        <v>276</v>
      </c>
      <c r="H203" s="225">
        <v>44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40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181</v>
      </c>
      <c r="AT203" s="24" t="s">
        <v>176</v>
      </c>
      <c r="AU203" s="24" t="s">
        <v>188</v>
      </c>
      <c r="AY203" s="24" t="s">
        <v>174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77</v>
      </c>
      <c r="BK203" s="232">
        <f>ROUND(I203*H203,2)</f>
        <v>0</v>
      </c>
      <c r="BL203" s="24" t="s">
        <v>181</v>
      </c>
      <c r="BM203" s="24" t="s">
        <v>652</v>
      </c>
    </row>
    <row r="204" s="1" customFormat="1" ht="16.5" customHeight="1">
      <c r="B204" s="46"/>
      <c r="C204" s="221" t="s">
        <v>394</v>
      </c>
      <c r="D204" s="221" t="s">
        <v>176</v>
      </c>
      <c r="E204" s="222" t="s">
        <v>3609</v>
      </c>
      <c r="F204" s="223" t="s">
        <v>3610</v>
      </c>
      <c r="G204" s="224" t="s">
        <v>276</v>
      </c>
      <c r="H204" s="225">
        <v>62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40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181</v>
      </c>
      <c r="AT204" s="24" t="s">
        <v>176</v>
      </c>
      <c r="AU204" s="24" t="s">
        <v>188</v>
      </c>
      <c r="AY204" s="24" t="s">
        <v>174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77</v>
      </c>
      <c r="BK204" s="232">
        <f>ROUND(I204*H204,2)</f>
        <v>0</v>
      </c>
      <c r="BL204" s="24" t="s">
        <v>181</v>
      </c>
      <c r="BM204" s="24" t="s">
        <v>655</v>
      </c>
    </row>
    <row r="205" s="1" customFormat="1" ht="16.5" customHeight="1">
      <c r="B205" s="46"/>
      <c r="C205" s="221" t="s">
        <v>657</v>
      </c>
      <c r="D205" s="221" t="s">
        <v>176</v>
      </c>
      <c r="E205" s="222" t="s">
        <v>3611</v>
      </c>
      <c r="F205" s="223" t="s">
        <v>3612</v>
      </c>
      <c r="G205" s="224" t="s">
        <v>276</v>
      </c>
      <c r="H205" s="225">
        <v>105</v>
      </c>
      <c r="I205" s="226"/>
      <c r="J205" s="227">
        <f>ROUND(I205*H205,2)</f>
        <v>0</v>
      </c>
      <c r="K205" s="223" t="s">
        <v>21</v>
      </c>
      <c r="L205" s="72"/>
      <c r="M205" s="228" t="s">
        <v>21</v>
      </c>
      <c r="N205" s="229" t="s">
        <v>40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181</v>
      </c>
      <c r="AT205" s="24" t="s">
        <v>176</v>
      </c>
      <c r="AU205" s="24" t="s">
        <v>188</v>
      </c>
      <c r="AY205" s="24" t="s">
        <v>174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77</v>
      </c>
      <c r="BK205" s="232">
        <f>ROUND(I205*H205,2)</f>
        <v>0</v>
      </c>
      <c r="BL205" s="24" t="s">
        <v>181</v>
      </c>
      <c r="BM205" s="24" t="s">
        <v>660</v>
      </c>
    </row>
    <row r="206" s="1" customFormat="1" ht="16.5" customHeight="1">
      <c r="B206" s="46"/>
      <c r="C206" s="221" t="s">
        <v>399</v>
      </c>
      <c r="D206" s="221" t="s">
        <v>176</v>
      </c>
      <c r="E206" s="222" t="s">
        <v>3613</v>
      </c>
      <c r="F206" s="223" t="s">
        <v>3614</v>
      </c>
      <c r="G206" s="224" t="s">
        <v>276</v>
      </c>
      <c r="H206" s="225">
        <v>195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29" t="s">
        <v>40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181</v>
      </c>
      <c r="AT206" s="24" t="s">
        <v>176</v>
      </c>
      <c r="AU206" s="24" t="s">
        <v>188</v>
      </c>
      <c r="AY206" s="24" t="s">
        <v>174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77</v>
      </c>
      <c r="BK206" s="232">
        <f>ROUND(I206*H206,2)</f>
        <v>0</v>
      </c>
      <c r="BL206" s="24" t="s">
        <v>181</v>
      </c>
      <c r="BM206" s="24" t="s">
        <v>664</v>
      </c>
    </row>
    <row r="207" s="1" customFormat="1" ht="16.5" customHeight="1">
      <c r="B207" s="46"/>
      <c r="C207" s="221" t="s">
        <v>666</v>
      </c>
      <c r="D207" s="221" t="s">
        <v>176</v>
      </c>
      <c r="E207" s="222" t="s">
        <v>3615</v>
      </c>
      <c r="F207" s="223" t="s">
        <v>3616</v>
      </c>
      <c r="G207" s="224" t="s">
        <v>276</v>
      </c>
      <c r="H207" s="225">
        <v>90</v>
      </c>
      <c r="I207" s="226"/>
      <c r="J207" s="227">
        <f>ROUND(I207*H207,2)</f>
        <v>0</v>
      </c>
      <c r="K207" s="223" t="s">
        <v>21</v>
      </c>
      <c r="L207" s="72"/>
      <c r="M207" s="228" t="s">
        <v>21</v>
      </c>
      <c r="N207" s="229" t="s">
        <v>40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181</v>
      </c>
      <c r="AT207" s="24" t="s">
        <v>176</v>
      </c>
      <c r="AU207" s="24" t="s">
        <v>188</v>
      </c>
      <c r="AY207" s="24" t="s">
        <v>174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77</v>
      </c>
      <c r="BK207" s="232">
        <f>ROUND(I207*H207,2)</f>
        <v>0</v>
      </c>
      <c r="BL207" s="24" t="s">
        <v>181</v>
      </c>
      <c r="BM207" s="24" t="s">
        <v>669</v>
      </c>
    </row>
    <row r="208" s="1" customFormat="1" ht="16.5" customHeight="1">
      <c r="B208" s="46"/>
      <c r="C208" s="221" t="s">
        <v>404</v>
      </c>
      <c r="D208" s="221" t="s">
        <v>176</v>
      </c>
      <c r="E208" s="222" t="s">
        <v>3617</v>
      </c>
      <c r="F208" s="223" t="s">
        <v>3618</v>
      </c>
      <c r="G208" s="224" t="s">
        <v>276</v>
      </c>
      <c r="H208" s="225">
        <v>75</v>
      </c>
      <c r="I208" s="226"/>
      <c r="J208" s="227">
        <f>ROUND(I208*H208,2)</f>
        <v>0</v>
      </c>
      <c r="K208" s="223" t="s">
        <v>21</v>
      </c>
      <c r="L208" s="72"/>
      <c r="M208" s="228" t="s">
        <v>21</v>
      </c>
      <c r="N208" s="229" t="s">
        <v>40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181</v>
      </c>
      <c r="AT208" s="24" t="s">
        <v>176</v>
      </c>
      <c r="AU208" s="24" t="s">
        <v>188</v>
      </c>
      <c r="AY208" s="24" t="s">
        <v>174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77</v>
      </c>
      <c r="BK208" s="232">
        <f>ROUND(I208*H208,2)</f>
        <v>0</v>
      </c>
      <c r="BL208" s="24" t="s">
        <v>181</v>
      </c>
      <c r="BM208" s="24" t="s">
        <v>673</v>
      </c>
    </row>
    <row r="209" s="1" customFormat="1" ht="16.5" customHeight="1">
      <c r="B209" s="46"/>
      <c r="C209" s="221" t="s">
        <v>675</v>
      </c>
      <c r="D209" s="221" t="s">
        <v>176</v>
      </c>
      <c r="E209" s="222" t="s">
        <v>3619</v>
      </c>
      <c r="F209" s="223" t="s">
        <v>3620</v>
      </c>
      <c r="G209" s="224" t="s">
        <v>276</v>
      </c>
      <c r="H209" s="225">
        <v>125</v>
      </c>
      <c r="I209" s="226"/>
      <c r="J209" s="227">
        <f>ROUND(I209*H209,2)</f>
        <v>0</v>
      </c>
      <c r="K209" s="223" t="s">
        <v>21</v>
      </c>
      <c r="L209" s="72"/>
      <c r="M209" s="228" t="s">
        <v>21</v>
      </c>
      <c r="N209" s="229" t="s">
        <v>40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181</v>
      </c>
      <c r="AT209" s="24" t="s">
        <v>176</v>
      </c>
      <c r="AU209" s="24" t="s">
        <v>188</v>
      </c>
      <c r="AY209" s="24" t="s">
        <v>174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77</v>
      </c>
      <c r="BK209" s="232">
        <f>ROUND(I209*H209,2)</f>
        <v>0</v>
      </c>
      <c r="BL209" s="24" t="s">
        <v>181</v>
      </c>
      <c r="BM209" s="24" t="s">
        <v>678</v>
      </c>
    </row>
    <row r="210" s="1" customFormat="1" ht="16.5" customHeight="1">
      <c r="B210" s="46"/>
      <c r="C210" s="221" t="s">
        <v>407</v>
      </c>
      <c r="D210" s="221" t="s">
        <v>176</v>
      </c>
      <c r="E210" s="222" t="s">
        <v>3621</v>
      </c>
      <c r="F210" s="223" t="s">
        <v>3622</v>
      </c>
      <c r="G210" s="224" t="s">
        <v>276</v>
      </c>
      <c r="H210" s="225">
        <v>50</v>
      </c>
      <c r="I210" s="226"/>
      <c r="J210" s="227">
        <f>ROUND(I210*H210,2)</f>
        <v>0</v>
      </c>
      <c r="K210" s="223" t="s">
        <v>21</v>
      </c>
      <c r="L210" s="72"/>
      <c r="M210" s="228" t="s">
        <v>21</v>
      </c>
      <c r="N210" s="229" t="s">
        <v>40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181</v>
      </c>
      <c r="AT210" s="24" t="s">
        <v>176</v>
      </c>
      <c r="AU210" s="24" t="s">
        <v>188</v>
      </c>
      <c r="AY210" s="24" t="s">
        <v>174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77</v>
      </c>
      <c r="BK210" s="232">
        <f>ROUND(I210*H210,2)</f>
        <v>0</v>
      </c>
      <c r="BL210" s="24" t="s">
        <v>181</v>
      </c>
      <c r="BM210" s="24" t="s">
        <v>682</v>
      </c>
    </row>
    <row r="211" s="1" customFormat="1" ht="16.5" customHeight="1">
      <c r="B211" s="46"/>
      <c r="C211" s="221" t="s">
        <v>688</v>
      </c>
      <c r="D211" s="221" t="s">
        <v>176</v>
      </c>
      <c r="E211" s="222" t="s">
        <v>2986</v>
      </c>
      <c r="F211" s="223" t="s">
        <v>3623</v>
      </c>
      <c r="G211" s="224" t="s">
        <v>276</v>
      </c>
      <c r="H211" s="225">
        <v>70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40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181</v>
      </c>
      <c r="AT211" s="24" t="s">
        <v>176</v>
      </c>
      <c r="AU211" s="24" t="s">
        <v>188</v>
      </c>
      <c r="AY211" s="24" t="s">
        <v>174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77</v>
      </c>
      <c r="BK211" s="232">
        <f>ROUND(I211*H211,2)</f>
        <v>0</v>
      </c>
      <c r="BL211" s="24" t="s">
        <v>181</v>
      </c>
      <c r="BM211" s="24" t="s">
        <v>691</v>
      </c>
    </row>
    <row r="212" s="1" customFormat="1" ht="16.5" customHeight="1">
      <c r="B212" s="46"/>
      <c r="C212" s="221" t="s">
        <v>412</v>
      </c>
      <c r="D212" s="221" t="s">
        <v>176</v>
      </c>
      <c r="E212" s="222" t="s">
        <v>2643</v>
      </c>
      <c r="F212" s="223" t="s">
        <v>3624</v>
      </c>
      <c r="G212" s="224" t="s">
        <v>276</v>
      </c>
      <c r="H212" s="225">
        <v>240</v>
      </c>
      <c r="I212" s="226"/>
      <c r="J212" s="227">
        <f>ROUND(I212*H212,2)</f>
        <v>0</v>
      </c>
      <c r="K212" s="223" t="s">
        <v>21</v>
      </c>
      <c r="L212" s="72"/>
      <c r="M212" s="228" t="s">
        <v>21</v>
      </c>
      <c r="N212" s="229" t="s">
        <v>40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181</v>
      </c>
      <c r="AT212" s="24" t="s">
        <v>176</v>
      </c>
      <c r="AU212" s="24" t="s">
        <v>188</v>
      </c>
      <c r="AY212" s="24" t="s">
        <v>174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77</v>
      </c>
      <c r="BK212" s="232">
        <f>ROUND(I212*H212,2)</f>
        <v>0</v>
      </c>
      <c r="BL212" s="24" t="s">
        <v>181</v>
      </c>
      <c r="BM212" s="24" t="s">
        <v>697</v>
      </c>
    </row>
    <row r="213" s="1" customFormat="1" ht="16.5" customHeight="1">
      <c r="B213" s="46"/>
      <c r="C213" s="221" t="s">
        <v>700</v>
      </c>
      <c r="D213" s="221" t="s">
        <v>176</v>
      </c>
      <c r="E213" s="222" t="s">
        <v>2645</v>
      </c>
      <c r="F213" s="223" t="s">
        <v>3625</v>
      </c>
      <c r="G213" s="224" t="s">
        <v>276</v>
      </c>
      <c r="H213" s="225">
        <v>390</v>
      </c>
      <c r="I213" s="226"/>
      <c r="J213" s="227">
        <f>ROUND(I213*H213,2)</f>
        <v>0</v>
      </c>
      <c r="K213" s="223" t="s">
        <v>21</v>
      </c>
      <c r="L213" s="72"/>
      <c r="M213" s="228" t="s">
        <v>21</v>
      </c>
      <c r="N213" s="229" t="s">
        <v>40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181</v>
      </c>
      <c r="AT213" s="24" t="s">
        <v>176</v>
      </c>
      <c r="AU213" s="24" t="s">
        <v>188</v>
      </c>
      <c r="AY213" s="24" t="s">
        <v>174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77</v>
      </c>
      <c r="BK213" s="232">
        <f>ROUND(I213*H213,2)</f>
        <v>0</v>
      </c>
      <c r="BL213" s="24" t="s">
        <v>181</v>
      </c>
      <c r="BM213" s="24" t="s">
        <v>703</v>
      </c>
    </row>
    <row r="214" s="1" customFormat="1" ht="16.5" customHeight="1">
      <c r="B214" s="46"/>
      <c r="C214" s="221" t="s">
        <v>416</v>
      </c>
      <c r="D214" s="221" t="s">
        <v>176</v>
      </c>
      <c r="E214" s="222" t="s">
        <v>2647</v>
      </c>
      <c r="F214" s="223" t="s">
        <v>3626</v>
      </c>
      <c r="G214" s="224" t="s">
        <v>276</v>
      </c>
      <c r="H214" s="225">
        <v>460</v>
      </c>
      <c r="I214" s="226"/>
      <c r="J214" s="227">
        <f>ROUND(I214*H214,2)</f>
        <v>0</v>
      </c>
      <c r="K214" s="223" t="s">
        <v>21</v>
      </c>
      <c r="L214" s="72"/>
      <c r="M214" s="228" t="s">
        <v>21</v>
      </c>
      <c r="N214" s="229" t="s">
        <v>40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181</v>
      </c>
      <c r="AT214" s="24" t="s">
        <v>176</v>
      </c>
      <c r="AU214" s="24" t="s">
        <v>188</v>
      </c>
      <c r="AY214" s="24" t="s">
        <v>174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77</v>
      </c>
      <c r="BK214" s="232">
        <f>ROUND(I214*H214,2)</f>
        <v>0</v>
      </c>
      <c r="BL214" s="24" t="s">
        <v>181</v>
      </c>
      <c r="BM214" s="24" t="s">
        <v>707</v>
      </c>
    </row>
    <row r="215" s="1" customFormat="1" ht="16.5" customHeight="1">
      <c r="B215" s="46"/>
      <c r="C215" s="221" t="s">
        <v>116</v>
      </c>
      <c r="D215" s="221" t="s">
        <v>176</v>
      </c>
      <c r="E215" s="222" t="s">
        <v>2649</v>
      </c>
      <c r="F215" s="223" t="s">
        <v>3627</v>
      </c>
      <c r="G215" s="224" t="s">
        <v>276</v>
      </c>
      <c r="H215" s="225">
        <v>820</v>
      </c>
      <c r="I215" s="226"/>
      <c r="J215" s="227">
        <f>ROUND(I215*H215,2)</f>
        <v>0</v>
      </c>
      <c r="K215" s="223" t="s">
        <v>21</v>
      </c>
      <c r="L215" s="72"/>
      <c r="M215" s="228" t="s">
        <v>21</v>
      </c>
      <c r="N215" s="229" t="s">
        <v>40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181</v>
      </c>
      <c r="AT215" s="24" t="s">
        <v>176</v>
      </c>
      <c r="AU215" s="24" t="s">
        <v>188</v>
      </c>
      <c r="AY215" s="24" t="s">
        <v>174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77</v>
      </c>
      <c r="BK215" s="232">
        <f>ROUND(I215*H215,2)</f>
        <v>0</v>
      </c>
      <c r="BL215" s="24" t="s">
        <v>181</v>
      </c>
      <c r="BM215" s="24" t="s">
        <v>714</v>
      </c>
    </row>
    <row r="216" s="1" customFormat="1" ht="16.5" customHeight="1">
      <c r="B216" s="46"/>
      <c r="C216" s="221" t="s">
        <v>420</v>
      </c>
      <c r="D216" s="221" t="s">
        <v>176</v>
      </c>
      <c r="E216" s="222" t="s">
        <v>2651</v>
      </c>
      <c r="F216" s="223" t="s">
        <v>3628</v>
      </c>
      <c r="G216" s="224" t="s">
        <v>276</v>
      </c>
      <c r="H216" s="225">
        <v>280</v>
      </c>
      <c r="I216" s="226"/>
      <c r="J216" s="227">
        <f>ROUND(I216*H216,2)</f>
        <v>0</v>
      </c>
      <c r="K216" s="223" t="s">
        <v>21</v>
      </c>
      <c r="L216" s="72"/>
      <c r="M216" s="228" t="s">
        <v>21</v>
      </c>
      <c r="N216" s="229" t="s">
        <v>40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181</v>
      </c>
      <c r="AT216" s="24" t="s">
        <v>176</v>
      </c>
      <c r="AU216" s="24" t="s">
        <v>188</v>
      </c>
      <c r="AY216" s="24" t="s">
        <v>174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77</v>
      </c>
      <c r="BK216" s="232">
        <f>ROUND(I216*H216,2)</f>
        <v>0</v>
      </c>
      <c r="BL216" s="24" t="s">
        <v>181</v>
      </c>
      <c r="BM216" s="24" t="s">
        <v>721</v>
      </c>
    </row>
    <row r="217" s="1" customFormat="1" ht="16.5" customHeight="1">
      <c r="B217" s="46"/>
      <c r="C217" s="221" t="s">
        <v>725</v>
      </c>
      <c r="D217" s="221" t="s">
        <v>176</v>
      </c>
      <c r="E217" s="222" t="s">
        <v>2988</v>
      </c>
      <c r="F217" s="223" t="s">
        <v>3629</v>
      </c>
      <c r="G217" s="224" t="s">
        <v>276</v>
      </c>
      <c r="H217" s="225">
        <v>4350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40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181</v>
      </c>
      <c r="AT217" s="24" t="s">
        <v>176</v>
      </c>
      <c r="AU217" s="24" t="s">
        <v>188</v>
      </c>
      <c r="AY217" s="24" t="s">
        <v>174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77</v>
      </c>
      <c r="BK217" s="232">
        <f>ROUND(I217*H217,2)</f>
        <v>0</v>
      </c>
      <c r="BL217" s="24" t="s">
        <v>181</v>
      </c>
      <c r="BM217" s="24" t="s">
        <v>728</v>
      </c>
    </row>
    <row r="218" s="1" customFormat="1" ht="16.5" customHeight="1">
      <c r="B218" s="46"/>
      <c r="C218" s="221" t="s">
        <v>423</v>
      </c>
      <c r="D218" s="221" t="s">
        <v>176</v>
      </c>
      <c r="E218" s="222" t="s">
        <v>2989</v>
      </c>
      <c r="F218" s="223" t="s">
        <v>3630</v>
      </c>
      <c r="G218" s="224" t="s">
        <v>276</v>
      </c>
      <c r="H218" s="225">
        <v>135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40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181</v>
      </c>
      <c r="AT218" s="24" t="s">
        <v>176</v>
      </c>
      <c r="AU218" s="24" t="s">
        <v>188</v>
      </c>
      <c r="AY218" s="24" t="s">
        <v>174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77</v>
      </c>
      <c r="BK218" s="232">
        <f>ROUND(I218*H218,2)</f>
        <v>0</v>
      </c>
      <c r="BL218" s="24" t="s">
        <v>181</v>
      </c>
      <c r="BM218" s="24" t="s">
        <v>732</v>
      </c>
    </row>
    <row r="219" s="1" customFormat="1" ht="16.5" customHeight="1">
      <c r="B219" s="46"/>
      <c r="C219" s="221" t="s">
        <v>733</v>
      </c>
      <c r="D219" s="221" t="s">
        <v>176</v>
      </c>
      <c r="E219" s="222" t="s">
        <v>2653</v>
      </c>
      <c r="F219" s="223" t="s">
        <v>3631</v>
      </c>
      <c r="G219" s="224" t="s">
        <v>276</v>
      </c>
      <c r="H219" s="225">
        <v>180</v>
      </c>
      <c r="I219" s="226"/>
      <c r="J219" s="227">
        <f>ROUND(I219*H219,2)</f>
        <v>0</v>
      </c>
      <c r="K219" s="223" t="s">
        <v>21</v>
      </c>
      <c r="L219" s="72"/>
      <c r="M219" s="228" t="s">
        <v>21</v>
      </c>
      <c r="N219" s="229" t="s">
        <v>40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181</v>
      </c>
      <c r="AT219" s="24" t="s">
        <v>176</v>
      </c>
      <c r="AU219" s="24" t="s">
        <v>188</v>
      </c>
      <c r="AY219" s="24" t="s">
        <v>174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77</v>
      </c>
      <c r="BK219" s="232">
        <f>ROUND(I219*H219,2)</f>
        <v>0</v>
      </c>
      <c r="BL219" s="24" t="s">
        <v>181</v>
      </c>
      <c r="BM219" s="24" t="s">
        <v>736</v>
      </c>
    </row>
    <row r="220" s="1" customFormat="1" ht="16.5" customHeight="1">
      <c r="B220" s="46"/>
      <c r="C220" s="221" t="s">
        <v>427</v>
      </c>
      <c r="D220" s="221" t="s">
        <v>176</v>
      </c>
      <c r="E220" s="222" t="s">
        <v>2655</v>
      </c>
      <c r="F220" s="223" t="s">
        <v>3632</v>
      </c>
      <c r="G220" s="224" t="s">
        <v>276</v>
      </c>
      <c r="H220" s="225">
        <v>5750</v>
      </c>
      <c r="I220" s="226"/>
      <c r="J220" s="227">
        <f>ROUND(I220*H220,2)</f>
        <v>0</v>
      </c>
      <c r="K220" s="223" t="s">
        <v>21</v>
      </c>
      <c r="L220" s="72"/>
      <c r="M220" s="228" t="s">
        <v>21</v>
      </c>
      <c r="N220" s="229" t="s">
        <v>40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181</v>
      </c>
      <c r="AT220" s="24" t="s">
        <v>176</v>
      </c>
      <c r="AU220" s="24" t="s">
        <v>188</v>
      </c>
      <c r="AY220" s="24" t="s">
        <v>174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77</v>
      </c>
      <c r="BK220" s="232">
        <f>ROUND(I220*H220,2)</f>
        <v>0</v>
      </c>
      <c r="BL220" s="24" t="s">
        <v>181</v>
      </c>
      <c r="BM220" s="24" t="s">
        <v>740</v>
      </c>
    </row>
    <row r="221" s="1" customFormat="1" ht="16.5" customHeight="1">
      <c r="B221" s="46"/>
      <c r="C221" s="221" t="s">
        <v>746</v>
      </c>
      <c r="D221" s="221" t="s">
        <v>176</v>
      </c>
      <c r="E221" s="222" t="s">
        <v>2657</v>
      </c>
      <c r="F221" s="223" t="s">
        <v>3633</v>
      </c>
      <c r="G221" s="224" t="s">
        <v>276</v>
      </c>
      <c r="H221" s="225">
        <v>2250</v>
      </c>
      <c r="I221" s="226"/>
      <c r="J221" s="227">
        <f>ROUND(I221*H221,2)</f>
        <v>0</v>
      </c>
      <c r="K221" s="223" t="s">
        <v>21</v>
      </c>
      <c r="L221" s="72"/>
      <c r="M221" s="228" t="s">
        <v>21</v>
      </c>
      <c r="N221" s="229" t="s">
        <v>40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181</v>
      </c>
      <c r="AT221" s="24" t="s">
        <v>176</v>
      </c>
      <c r="AU221" s="24" t="s">
        <v>188</v>
      </c>
      <c r="AY221" s="24" t="s">
        <v>174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77</v>
      </c>
      <c r="BK221" s="232">
        <f>ROUND(I221*H221,2)</f>
        <v>0</v>
      </c>
      <c r="BL221" s="24" t="s">
        <v>181</v>
      </c>
      <c r="BM221" s="24" t="s">
        <v>749</v>
      </c>
    </row>
    <row r="222" s="1" customFormat="1" ht="16.5" customHeight="1">
      <c r="B222" s="46"/>
      <c r="C222" s="221" t="s">
        <v>431</v>
      </c>
      <c r="D222" s="221" t="s">
        <v>176</v>
      </c>
      <c r="E222" s="222" t="s">
        <v>3634</v>
      </c>
      <c r="F222" s="223" t="s">
        <v>3635</v>
      </c>
      <c r="G222" s="224" t="s">
        <v>276</v>
      </c>
      <c r="H222" s="225">
        <v>25</v>
      </c>
      <c r="I222" s="226"/>
      <c r="J222" s="227">
        <f>ROUND(I222*H222,2)</f>
        <v>0</v>
      </c>
      <c r="K222" s="223" t="s">
        <v>21</v>
      </c>
      <c r="L222" s="72"/>
      <c r="M222" s="228" t="s">
        <v>21</v>
      </c>
      <c r="N222" s="229" t="s">
        <v>40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181</v>
      </c>
      <c r="AT222" s="24" t="s">
        <v>176</v>
      </c>
      <c r="AU222" s="24" t="s">
        <v>188</v>
      </c>
      <c r="AY222" s="24" t="s">
        <v>174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77</v>
      </c>
      <c r="BK222" s="232">
        <f>ROUND(I222*H222,2)</f>
        <v>0</v>
      </c>
      <c r="BL222" s="24" t="s">
        <v>181</v>
      </c>
      <c r="BM222" s="24" t="s">
        <v>754</v>
      </c>
    </row>
    <row r="223" s="1" customFormat="1" ht="16.5" customHeight="1">
      <c r="B223" s="46"/>
      <c r="C223" s="221" t="s">
        <v>757</v>
      </c>
      <c r="D223" s="221" t="s">
        <v>176</v>
      </c>
      <c r="E223" s="222" t="s">
        <v>2659</v>
      </c>
      <c r="F223" s="223" t="s">
        <v>3636</v>
      </c>
      <c r="G223" s="224" t="s">
        <v>276</v>
      </c>
      <c r="H223" s="225">
        <v>25</v>
      </c>
      <c r="I223" s="226"/>
      <c r="J223" s="227">
        <f>ROUND(I223*H223,2)</f>
        <v>0</v>
      </c>
      <c r="K223" s="223" t="s">
        <v>21</v>
      </c>
      <c r="L223" s="72"/>
      <c r="M223" s="228" t="s">
        <v>21</v>
      </c>
      <c r="N223" s="229" t="s">
        <v>40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181</v>
      </c>
      <c r="AT223" s="24" t="s">
        <v>176</v>
      </c>
      <c r="AU223" s="24" t="s">
        <v>188</v>
      </c>
      <c r="AY223" s="24" t="s">
        <v>174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77</v>
      </c>
      <c r="BK223" s="232">
        <f>ROUND(I223*H223,2)</f>
        <v>0</v>
      </c>
      <c r="BL223" s="24" t="s">
        <v>181</v>
      </c>
      <c r="BM223" s="24" t="s">
        <v>760</v>
      </c>
    </row>
    <row r="224" s="1" customFormat="1" ht="16.5" customHeight="1">
      <c r="B224" s="46"/>
      <c r="C224" s="221" t="s">
        <v>436</v>
      </c>
      <c r="D224" s="221" t="s">
        <v>176</v>
      </c>
      <c r="E224" s="222" t="s">
        <v>2661</v>
      </c>
      <c r="F224" s="223" t="s">
        <v>3637</v>
      </c>
      <c r="G224" s="224" t="s">
        <v>276</v>
      </c>
      <c r="H224" s="225">
        <v>30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40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181</v>
      </c>
      <c r="AT224" s="24" t="s">
        <v>176</v>
      </c>
      <c r="AU224" s="24" t="s">
        <v>188</v>
      </c>
      <c r="AY224" s="24" t="s">
        <v>174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77</v>
      </c>
      <c r="BK224" s="232">
        <f>ROUND(I224*H224,2)</f>
        <v>0</v>
      </c>
      <c r="BL224" s="24" t="s">
        <v>181</v>
      </c>
      <c r="BM224" s="24" t="s">
        <v>764</v>
      </c>
    </row>
    <row r="225" s="1" customFormat="1" ht="16.5" customHeight="1">
      <c r="B225" s="46"/>
      <c r="C225" s="221" t="s">
        <v>766</v>
      </c>
      <c r="D225" s="221" t="s">
        <v>176</v>
      </c>
      <c r="E225" s="222" t="s">
        <v>2663</v>
      </c>
      <c r="F225" s="223" t="s">
        <v>3638</v>
      </c>
      <c r="G225" s="224" t="s">
        <v>276</v>
      </c>
      <c r="H225" s="225">
        <v>24</v>
      </c>
      <c r="I225" s="226"/>
      <c r="J225" s="227">
        <f>ROUND(I225*H225,2)</f>
        <v>0</v>
      </c>
      <c r="K225" s="223" t="s">
        <v>21</v>
      </c>
      <c r="L225" s="72"/>
      <c r="M225" s="228" t="s">
        <v>21</v>
      </c>
      <c r="N225" s="229" t="s">
        <v>40</v>
      </c>
      <c r="O225" s="47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4" t="s">
        <v>181</v>
      </c>
      <c r="AT225" s="24" t="s">
        <v>176</v>
      </c>
      <c r="AU225" s="24" t="s">
        <v>188</v>
      </c>
      <c r="AY225" s="24" t="s">
        <v>174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77</v>
      </c>
      <c r="BK225" s="232">
        <f>ROUND(I225*H225,2)</f>
        <v>0</v>
      </c>
      <c r="BL225" s="24" t="s">
        <v>181</v>
      </c>
      <c r="BM225" s="24" t="s">
        <v>769</v>
      </c>
    </row>
    <row r="226" s="1" customFormat="1" ht="16.5" customHeight="1">
      <c r="B226" s="46"/>
      <c r="C226" s="221" t="s">
        <v>442</v>
      </c>
      <c r="D226" s="221" t="s">
        <v>176</v>
      </c>
      <c r="E226" s="222" t="s">
        <v>2665</v>
      </c>
      <c r="F226" s="223" t="s">
        <v>3639</v>
      </c>
      <c r="G226" s="224" t="s">
        <v>276</v>
      </c>
      <c r="H226" s="225">
        <v>38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40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181</v>
      </c>
      <c r="AT226" s="24" t="s">
        <v>176</v>
      </c>
      <c r="AU226" s="24" t="s">
        <v>188</v>
      </c>
      <c r="AY226" s="24" t="s">
        <v>174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77</v>
      </c>
      <c r="BK226" s="232">
        <f>ROUND(I226*H226,2)</f>
        <v>0</v>
      </c>
      <c r="BL226" s="24" t="s">
        <v>181</v>
      </c>
      <c r="BM226" s="24" t="s">
        <v>776</v>
      </c>
    </row>
    <row r="227" s="1" customFormat="1" ht="16.5" customHeight="1">
      <c r="B227" s="46"/>
      <c r="C227" s="221" t="s">
        <v>779</v>
      </c>
      <c r="D227" s="221" t="s">
        <v>176</v>
      </c>
      <c r="E227" s="222" t="s">
        <v>2667</v>
      </c>
      <c r="F227" s="223" t="s">
        <v>3640</v>
      </c>
      <c r="G227" s="224" t="s">
        <v>276</v>
      </c>
      <c r="H227" s="225">
        <v>40</v>
      </c>
      <c r="I227" s="226"/>
      <c r="J227" s="227">
        <f>ROUND(I227*H227,2)</f>
        <v>0</v>
      </c>
      <c r="K227" s="223" t="s">
        <v>21</v>
      </c>
      <c r="L227" s="72"/>
      <c r="M227" s="228" t="s">
        <v>21</v>
      </c>
      <c r="N227" s="229" t="s">
        <v>40</v>
      </c>
      <c r="O227" s="4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4" t="s">
        <v>181</v>
      </c>
      <c r="AT227" s="24" t="s">
        <v>176</v>
      </c>
      <c r="AU227" s="24" t="s">
        <v>188</v>
      </c>
      <c r="AY227" s="24" t="s">
        <v>174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77</v>
      </c>
      <c r="BK227" s="232">
        <f>ROUND(I227*H227,2)</f>
        <v>0</v>
      </c>
      <c r="BL227" s="24" t="s">
        <v>181</v>
      </c>
      <c r="BM227" s="24" t="s">
        <v>782</v>
      </c>
    </row>
    <row r="228" s="1" customFormat="1" ht="16.5" customHeight="1">
      <c r="B228" s="46"/>
      <c r="C228" s="221" t="s">
        <v>447</v>
      </c>
      <c r="D228" s="221" t="s">
        <v>176</v>
      </c>
      <c r="E228" s="222" t="s">
        <v>2669</v>
      </c>
      <c r="F228" s="223" t="s">
        <v>3641</v>
      </c>
      <c r="G228" s="224" t="s">
        <v>276</v>
      </c>
      <c r="H228" s="225">
        <v>70</v>
      </c>
      <c r="I228" s="226"/>
      <c r="J228" s="227">
        <f>ROUND(I228*H228,2)</f>
        <v>0</v>
      </c>
      <c r="K228" s="223" t="s">
        <v>21</v>
      </c>
      <c r="L228" s="72"/>
      <c r="M228" s="228" t="s">
        <v>21</v>
      </c>
      <c r="N228" s="229" t="s">
        <v>40</v>
      </c>
      <c r="O228" s="47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4" t="s">
        <v>181</v>
      </c>
      <c r="AT228" s="24" t="s">
        <v>176</v>
      </c>
      <c r="AU228" s="24" t="s">
        <v>188</v>
      </c>
      <c r="AY228" s="24" t="s">
        <v>174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77</v>
      </c>
      <c r="BK228" s="232">
        <f>ROUND(I228*H228,2)</f>
        <v>0</v>
      </c>
      <c r="BL228" s="24" t="s">
        <v>181</v>
      </c>
      <c r="BM228" s="24" t="s">
        <v>792</v>
      </c>
    </row>
    <row r="229" s="1" customFormat="1" ht="16.5" customHeight="1">
      <c r="B229" s="46"/>
      <c r="C229" s="221" t="s">
        <v>797</v>
      </c>
      <c r="D229" s="221" t="s">
        <v>176</v>
      </c>
      <c r="E229" s="222" t="s">
        <v>2671</v>
      </c>
      <c r="F229" s="223" t="s">
        <v>3642</v>
      </c>
      <c r="G229" s="224" t="s">
        <v>276</v>
      </c>
      <c r="H229" s="225">
        <v>380</v>
      </c>
      <c r="I229" s="226"/>
      <c r="J229" s="227">
        <f>ROUND(I229*H229,2)</f>
        <v>0</v>
      </c>
      <c r="K229" s="223" t="s">
        <v>21</v>
      </c>
      <c r="L229" s="72"/>
      <c r="M229" s="228" t="s">
        <v>21</v>
      </c>
      <c r="N229" s="229" t="s">
        <v>40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181</v>
      </c>
      <c r="AT229" s="24" t="s">
        <v>176</v>
      </c>
      <c r="AU229" s="24" t="s">
        <v>188</v>
      </c>
      <c r="AY229" s="24" t="s">
        <v>174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77</v>
      </c>
      <c r="BK229" s="232">
        <f>ROUND(I229*H229,2)</f>
        <v>0</v>
      </c>
      <c r="BL229" s="24" t="s">
        <v>181</v>
      </c>
      <c r="BM229" s="24" t="s">
        <v>800</v>
      </c>
    </row>
    <row r="230" s="1" customFormat="1" ht="16.5" customHeight="1">
      <c r="B230" s="46"/>
      <c r="C230" s="221" t="s">
        <v>450</v>
      </c>
      <c r="D230" s="221" t="s">
        <v>176</v>
      </c>
      <c r="E230" s="222" t="s">
        <v>2673</v>
      </c>
      <c r="F230" s="223" t="s">
        <v>3643</v>
      </c>
      <c r="G230" s="224" t="s">
        <v>276</v>
      </c>
      <c r="H230" s="225">
        <v>230</v>
      </c>
      <c r="I230" s="226"/>
      <c r="J230" s="227">
        <f>ROUND(I230*H230,2)</f>
        <v>0</v>
      </c>
      <c r="K230" s="223" t="s">
        <v>21</v>
      </c>
      <c r="L230" s="72"/>
      <c r="M230" s="228" t="s">
        <v>21</v>
      </c>
      <c r="N230" s="229" t="s">
        <v>40</v>
      </c>
      <c r="O230" s="4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4" t="s">
        <v>181</v>
      </c>
      <c r="AT230" s="24" t="s">
        <v>176</v>
      </c>
      <c r="AU230" s="24" t="s">
        <v>188</v>
      </c>
      <c r="AY230" s="24" t="s">
        <v>174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77</v>
      </c>
      <c r="BK230" s="232">
        <f>ROUND(I230*H230,2)</f>
        <v>0</v>
      </c>
      <c r="BL230" s="24" t="s">
        <v>181</v>
      </c>
      <c r="BM230" s="24" t="s">
        <v>805</v>
      </c>
    </row>
    <row r="231" s="1" customFormat="1" ht="16.5" customHeight="1">
      <c r="B231" s="46"/>
      <c r="C231" s="221" t="s">
        <v>807</v>
      </c>
      <c r="D231" s="221" t="s">
        <v>176</v>
      </c>
      <c r="E231" s="222" t="s">
        <v>3644</v>
      </c>
      <c r="F231" s="223" t="s">
        <v>3645</v>
      </c>
      <c r="G231" s="224" t="s">
        <v>276</v>
      </c>
      <c r="H231" s="225">
        <v>240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40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181</v>
      </c>
      <c r="AT231" s="24" t="s">
        <v>176</v>
      </c>
      <c r="AU231" s="24" t="s">
        <v>188</v>
      </c>
      <c r="AY231" s="24" t="s">
        <v>174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77</v>
      </c>
      <c r="BK231" s="232">
        <f>ROUND(I231*H231,2)</f>
        <v>0</v>
      </c>
      <c r="BL231" s="24" t="s">
        <v>181</v>
      </c>
      <c r="BM231" s="24" t="s">
        <v>810</v>
      </c>
    </row>
    <row r="232" s="1" customFormat="1" ht="16.5" customHeight="1">
      <c r="B232" s="46"/>
      <c r="C232" s="221" t="s">
        <v>456</v>
      </c>
      <c r="D232" s="221" t="s">
        <v>176</v>
      </c>
      <c r="E232" s="222" t="s">
        <v>3646</v>
      </c>
      <c r="F232" s="223" t="s">
        <v>3647</v>
      </c>
      <c r="G232" s="224" t="s">
        <v>276</v>
      </c>
      <c r="H232" s="225">
        <v>580</v>
      </c>
      <c r="I232" s="226"/>
      <c r="J232" s="227">
        <f>ROUND(I232*H232,2)</f>
        <v>0</v>
      </c>
      <c r="K232" s="223" t="s">
        <v>21</v>
      </c>
      <c r="L232" s="72"/>
      <c r="M232" s="228" t="s">
        <v>21</v>
      </c>
      <c r="N232" s="229" t="s">
        <v>40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181</v>
      </c>
      <c r="AT232" s="24" t="s">
        <v>176</v>
      </c>
      <c r="AU232" s="24" t="s">
        <v>188</v>
      </c>
      <c r="AY232" s="24" t="s">
        <v>174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77</v>
      </c>
      <c r="BK232" s="232">
        <f>ROUND(I232*H232,2)</f>
        <v>0</v>
      </c>
      <c r="BL232" s="24" t="s">
        <v>181</v>
      </c>
      <c r="BM232" s="24" t="s">
        <v>814</v>
      </c>
    </row>
    <row r="233" s="1" customFormat="1" ht="25.5" customHeight="1">
      <c r="B233" s="46"/>
      <c r="C233" s="221" t="s">
        <v>817</v>
      </c>
      <c r="D233" s="221" t="s">
        <v>176</v>
      </c>
      <c r="E233" s="222" t="s">
        <v>3648</v>
      </c>
      <c r="F233" s="223" t="s">
        <v>3649</v>
      </c>
      <c r="G233" s="224" t="s">
        <v>2158</v>
      </c>
      <c r="H233" s="225">
        <v>1</v>
      </c>
      <c r="I233" s="226"/>
      <c r="J233" s="227">
        <f>ROUND(I233*H233,2)</f>
        <v>0</v>
      </c>
      <c r="K233" s="223" t="s">
        <v>21</v>
      </c>
      <c r="L233" s="72"/>
      <c r="M233" s="228" t="s">
        <v>21</v>
      </c>
      <c r="N233" s="229" t="s">
        <v>40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181</v>
      </c>
      <c r="AT233" s="24" t="s">
        <v>176</v>
      </c>
      <c r="AU233" s="24" t="s">
        <v>188</v>
      </c>
      <c r="AY233" s="24" t="s">
        <v>174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77</v>
      </c>
      <c r="BK233" s="232">
        <f>ROUND(I233*H233,2)</f>
        <v>0</v>
      </c>
      <c r="BL233" s="24" t="s">
        <v>181</v>
      </c>
      <c r="BM233" s="24" t="s">
        <v>820</v>
      </c>
    </row>
    <row r="234" s="10" customFormat="1" ht="22.32" customHeight="1">
      <c r="B234" s="205"/>
      <c r="C234" s="206"/>
      <c r="D234" s="207" t="s">
        <v>68</v>
      </c>
      <c r="E234" s="219" t="s">
        <v>181</v>
      </c>
      <c r="F234" s="219" t="s">
        <v>3650</v>
      </c>
      <c r="G234" s="206"/>
      <c r="H234" s="206"/>
      <c r="I234" s="209"/>
      <c r="J234" s="220">
        <f>BK234</f>
        <v>0</v>
      </c>
      <c r="K234" s="206"/>
      <c r="L234" s="211"/>
      <c r="M234" s="212"/>
      <c r="N234" s="213"/>
      <c r="O234" s="213"/>
      <c r="P234" s="214">
        <f>SUM(P235:P267)</f>
        <v>0</v>
      </c>
      <c r="Q234" s="213"/>
      <c r="R234" s="214">
        <f>SUM(R235:R267)</f>
        <v>0</v>
      </c>
      <c r="S234" s="213"/>
      <c r="T234" s="215">
        <f>SUM(T235:T267)</f>
        <v>0</v>
      </c>
      <c r="AR234" s="216" t="s">
        <v>77</v>
      </c>
      <c r="AT234" s="217" t="s">
        <v>68</v>
      </c>
      <c r="AU234" s="217" t="s">
        <v>79</v>
      </c>
      <c r="AY234" s="216" t="s">
        <v>174</v>
      </c>
      <c r="BK234" s="218">
        <f>SUM(BK235:BK267)</f>
        <v>0</v>
      </c>
    </row>
    <row r="235" s="1" customFormat="1" ht="16.5" customHeight="1">
      <c r="B235" s="46"/>
      <c r="C235" s="221" t="s">
        <v>460</v>
      </c>
      <c r="D235" s="221" t="s">
        <v>176</v>
      </c>
      <c r="E235" s="222" t="s">
        <v>3651</v>
      </c>
      <c r="F235" s="223" t="s">
        <v>3652</v>
      </c>
      <c r="G235" s="224" t="s">
        <v>276</v>
      </c>
      <c r="H235" s="225">
        <v>34</v>
      </c>
      <c r="I235" s="226"/>
      <c r="J235" s="227">
        <f>ROUND(I235*H235,2)</f>
        <v>0</v>
      </c>
      <c r="K235" s="223" t="s">
        <v>21</v>
      </c>
      <c r="L235" s="72"/>
      <c r="M235" s="228" t="s">
        <v>21</v>
      </c>
      <c r="N235" s="229" t="s">
        <v>40</v>
      </c>
      <c r="O235" s="4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AR235" s="24" t="s">
        <v>181</v>
      </c>
      <c r="AT235" s="24" t="s">
        <v>176</v>
      </c>
      <c r="AU235" s="24" t="s">
        <v>188</v>
      </c>
      <c r="AY235" s="24" t="s">
        <v>174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77</v>
      </c>
      <c r="BK235" s="232">
        <f>ROUND(I235*H235,2)</f>
        <v>0</v>
      </c>
      <c r="BL235" s="24" t="s">
        <v>181</v>
      </c>
      <c r="BM235" s="24" t="s">
        <v>826</v>
      </c>
    </row>
    <row r="236" s="1" customFormat="1" ht="16.5" customHeight="1">
      <c r="B236" s="46"/>
      <c r="C236" s="221" t="s">
        <v>828</v>
      </c>
      <c r="D236" s="221" t="s">
        <v>176</v>
      </c>
      <c r="E236" s="222" t="s">
        <v>3653</v>
      </c>
      <c r="F236" s="223" t="s">
        <v>3654</v>
      </c>
      <c r="G236" s="224" t="s">
        <v>276</v>
      </c>
      <c r="H236" s="225">
        <v>38</v>
      </c>
      <c r="I236" s="226"/>
      <c r="J236" s="227">
        <f>ROUND(I236*H236,2)</f>
        <v>0</v>
      </c>
      <c r="K236" s="223" t="s">
        <v>21</v>
      </c>
      <c r="L236" s="72"/>
      <c r="M236" s="228" t="s">
        <v>21</v>
      </c>
      <c r="N236" s="229" t="s">
        <v>40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181</v>
      </c>
      <c r="AT236" s="24" t="s">
        <v>176</v>
      </c>
      <c r="AU236" s="24" t="s">
        <v>188</v>
      </c>
      <c r="AY236" s="24" t="s">
        <v>174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77</v>
      </c>
      <c r="BK236" s="232">
        <f>ROUND(I236*H236,2)</f>
        <v>0</v>
      </c>
      <c r="BL236" s="24" t="s">
        <v>181</v>
      </c>
      <c r="BM236" s="24" t="s">
        <v>831</v>
      </c>
    </row>
    <row r="237" s="1" customFormat="1" ht="16.5" customHeight="1">
      <c r="B237" s="46"/>
      <c r="C237" s="221" t="s">
        <v>468</v>
      </c>
      <c r="D237" s="221" t="s">
        <v>176</v>
      </c>
      <c r="E237" s="222" t="s">
        <v>3655</v>
      </c>
      <c r="F237" s="223" t="s">
        <v>3656</v>
      </c>
      <c r="G237" s="224" t="s">
        <v>276</v>
      </c>
      <c r="H237" s="225">
        <v>45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40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181</v>
      </c>
      <c r="AT237" s="24" t="s">
        <v>176</v>
      </c>
      <c r="AU237" s="24" t="s">
        <v>188</v>
      </c>
      <c r="AY237" s="24" t="s">
        <v>174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77</v>
      </c>
      <c r="BK237" s="232">
        <f>ROUND(I237*H237,2)</f>
        <v>0</v>
      </c>
      <c r="BL237" s="24" t="s">
        <v>181</v>
      </c>
      <c r="BM237" s="24" t="s">
        <v>835</v>
      </c>
    </row>
    <row r="238" s="1" customFormat="1" ht="16.5" customHeight="1">
      <c r="B238" s="46"/>
      <c r="C238" s="221" t="s">
        <v>837</v>
      </c>
      <c r="D238" s="221" t="s">
        <v>176</v>
      </c>
      <c r="E238" s="222" t="s">
        <v>3657</v>
      </c>
      <c r="F238" s="223" t="s">
        <v>3658</v>
      </c>
      <c r="G238" s="224" t="s">
        <v>276</v>
      </c>
      <c r="H238" s="225">
        <v>25</v>
      </c>
      <c r="I238" s="226"/>
      <c r="J238" s="227">
        <f>ROUND(I238*H238,2)</f>
        <v>0</v>
      </c>
      <c r="K238" s="223" t="s">
        <v>21</v>
      </c>
      <c r="L238" s="72"/>
      <c r="M238" s="228" t="s">
        <v>21</v>
      </c>
      <c r="N238" s="229" t="s">
        <v>40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181</v>
      </c>
      <c r="AT238" s="24" t="s">
        <v>176</v>
      </c>
      <c r="AU238" s="24" t="s">
        <v>188</v>
      </c>
      <c r="AY238" s="24" t="s">
        <v>174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77</v>
      </c>
      <c r="BK238" s="232">
        <f>ROUND(I238*H238,2)</f>
        <v>0</v>
      </c>
      <c r="BL238" s="24" t="s">
        <v>181</v>
      </c>
      <c r="BM238" s="24" t="s">
        <v>840</v>
      </c>
    </row>
    <row r="239" s="1" customFormat="1" ht="25.5" customHeight="1">
      <c r="B239" s="46"/>
      <c r="C239" s="221" t="s">
        <v>472</v>
      </c>
      <c r="D239" s="221" t="s">
        <v>176</v>
      </c>
      <c r="E239" s="222" t="s">
        <v>3659</v>
      </c>
      <c r="F239" s="223" t="s">
        <v>3660</v>
      </c>
      <c r="G239" s="224" t="s">
        <v>276</v>
      </c>
      <c r="H239" s="225">
        <v>85</v>
      </c>
      <c r="I239" s="226"/>
      <c r="J239" s="227">
        <f>ROUND(I239*H239,2)</f>
        <v>0</v>
      </c>
      <c r="K239" s="223" t="s">
        <v>21</v>
      </c>
      <c r="L239" s="72"/>
      <c r="M239" s="228" t="s">
        <v>21</v>
      </c>
      <c r="N239" s="229" t="s">
        <v>40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181</v>
      </c>
      <c r="AT239" s="24" t="s">
        <v>176</v>
      </c>
      <c r="AU239" s="24" t="s">
        <v>188</v>
      </c>
      <c r="AY239" s="24" t="s">
        <v>174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77</v>
      </c>
      <c r="BK239" s="232">
        <f>ROUND(I239*H239,2)</f>
        <v>0</v>
      </c>
      <c r="BL239" s="24" t="s">
        <v>181</v>
      </c>
      <c r="BM239" s="24" t="s">
        <v>844</v>
      </c>
    </row>
    <row r="240" s="1" customFormat="1" ht="25.5" customHeight="1">
      <c r="B240" s="46"/>
      <c r="C240" s="221" t="s">
        <v>847</v>
      </c>
      <c r="D240" s="221" t="s">
        <v>176</v>
      </c>
      <c r="E240" s="222" t="s">
        <v>3661</v>
      </c>
      <c r="F240" s="223" t="s">
        <v>3662</v>
      </c>
      <c r="G240" s="224" t="s">
        <v>276</v>
      </c>
      <c r="H240" s="225">
        <v>75</v>
      </c>
      <c r="I240" s="226"/>
      <c r="J240" s="227">
        <f>ROUND(I240*H240,2)</f>
        <v>0</v>
      </c>
      <c r="K240" s="223" t="s">
        <v>21</v>
      </c>
      <c r="L240" s="72"/>
      <c r="M240" s="228" t="s">
        <v>21</v>
      </c>
      <c r="N240" s="229" t="s">
        <v>40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181</v>
      </c>
      <c r="AT240" s="24" t="s">
        <v>176</v>
      </c>
      <c r="AU240" s="24" t="s">
        <v>188</v>
      </c>
      <c r="AY240" s="24" t="s">
        <v>174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77</v>
      </c>
      <c r="BK240" s="232">
        <f>ROUND(I240*H240,2)</f>
        <v>0</v>
      </c>
      <c r="BL240" s="24" t="s">
        <v>181</v>
      </c>
      <c r="BM240" s="24" t="s">
        <v>850</v>
      </c>
    </row>
    <row r="241" s="1" customFormat="1" ht="25.5" customHeight="1">
      <c r="B241" s="46"/>
      <c r="C241" s="221" t="s">
        <v>477</v>
      </c>
      <c r="D241" s="221" t="s">
        <v>176</v>
      </c>
      <c r="E241" s="222" t="s">
        <v>3663</v>
      </c>
      <c r="F241" s="223" t="s">
        <v>3664</v>
      </c>
      <c r="G241" s="224" t="s">
        <v>276</v>
      </c>
      <c r="H241" s="225">
        <v>230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40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181</v>
      </c>
      <c r="AT241" s="24" t="s">
        <v>176</v>
      </c>
      <c r="AU241" s="24" t="s">
        <v>188</v>
      </c>
      <c r="AY241" s="24" t="s">
        <v>174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77</v>
      </c>
      <c r="BK241" s="232">
        <f>ROUND(I241*H241,2)</f>
        <v>0</v>
      </c>
      <c r="BL241" s="24" t="s">
        <v>181</v>
      </c>
      <c r="BM241" s="24" t="s">
        <v>854</v>
      </c>
    </row>
    <row r="242" s="1" customFormat="1" ht="25.5" customHeight="1">
      <c r="B242" s="46"/>
      <c r="C242" s="221" t="s">
        <v>856</v>
      </c>
      <c r="D242" s="221" t="s">
        <v>176</v>
      </c>
      <c r="E242" s="222" t="s">
        <v>3665</v>
      </c>
      <c r="F242" s="223" t="s">
        <v>3666</v>
      </c>
      <c r="G242" s="224" t="s">
        <v>276</v>
      </c>
      <c r="H242" s="225">
        <v>220</v>
      </c>
      <c r="I242" s="226"/>
      <c r="J242" s="227">
        <f>ROUND(I242*H242,2)</f>
        <v>0</v>
      </c>
      <c r="K242" s="223" t="s">
        <v>21</v>
      </c>
      <c r="L242" s="72"/>
      <c r="M242" s="228" t="s">
        <v>21</v>
      </c>
      <c r="N242" s="229" t="s">
        <v>40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181</v>
      </c>
      <c r="AT242" s="24" t="s">
        <v>176</v>
      </c>
      <c r="AU242" s="24" t="s">
        <v>188</v>
      </c>
      <c r="AY242" s="24" t="s">
        <v>174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77</v>
      </c>
      <c r="BK242" s="232">
        <f>ROUND(I242*H242,2)</f>
        <v>0</v>
      </c>
      <c r="BL242" s="24" t="s">
        <v>181</v>
      </c>
      <c r="BM242" s="24" t="s">
        <v>859</v>
      </c>
    </row>
    <row r="243" s="1" customFormat="1" ht="25.5" customHeight="1">
      <c r="B243" s="46"/>
      <c r="C243" s="221" t="s">
        <v>481</v>
      </c>
      <c r="D243" s="221" t="s">
        <v>176</v>
      </c>
      <c r="E243" s="222" t="s">
        <v>3667</v>
      </c>
      <c r="F243" s="223" t="s">
        <v>3668</v>
      </c>
      <c r="G243" s="224" t="s">
        <v>276</v>
      </c>
      <c r="H243" s="225">
        <v>260</v>
      </c>
      <c r="I243" s="226"/>
      <c r="J243" s="227">
        <f>ROUND(I243*H243,2)</f>
        <v>0</v>
      </c>
      <c r="K243" s="223" t="s">
        <v>21</v>
      </c>
      <c r="L243" s="72"/>
      <c r="M243" s="228" t="s">
        <v>21</v>
      </c>
      <c r="N243" s="229" t="s">
        <v>40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181</v>
      </c>
      <c r="AT243" s="24" t="s">
        <v>176</v>
      </c>
      <c r="AU243" s="24" t="s">
        <v>188</v>
      </c>
      <c r="AY243" s="24" t="s">
        <v>174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77</v>
      </c>
      <c r="BK243" s="232">
        <f>ROUND(I243*H243,2)</f>
        <v>0</v>
      </c>
      <c r="BL243" s="24" t="s">
        <v>181</v>
      </c>
      <c r="BM243" s="24" t="s">
        <v>862</v>
      </c>
    </row>
    <row r="244" s="1" customFormat="1" ht="25.5" customHeight="1">
      <c r="B244" s="46"/>
      <c r="C244" s="221" t="s">
        <v>866</v>
      </c>
      <c r="D244" s="221" t="s">
        <v>176</v>
      </c>
      <c r="E244" s="222" t="s">
        <v>2698</v>
      </c>
      <c r="F244" s="223" t="s">
        <v>3669</v>
      </c>
      <c r="G244" s="224" t="s">
        <v>276</v>
      </c>
      <c r="H244" s="225">
        <v>90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40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181</v>
      </c>
      <c r="AT244" s="24" t="s">
        <v>176</v>
      </c>
      <c r="AU244" s="24" t="s">
        <v>188</v>
      </c>
      <c r="AY244" s="24" t="s">
        <v>174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77</v>
      </c>
      <c r="BK244" s="232">
        <f>ROUND(I244*H244,2)</f>
        <v>0</v>
      </c>
      <c r="BL244" s="24" t="s">
        <v>181</v>
      </c>
      <c r="BM244" s="24" t="s">
        <v>869</v>
      </c>
    </row>
    <row r="245" s="1" customFormat="1" ht="25.5" customHeight="1">
      <c r="B245" s="46"/>
      <c r="C245" s="221" t="s">
        <v>486</v>
      </c>
      <c r="D245" s="221" t="s">
        <v>176</v>
      </c>
      <c r="E245" s="222" t="s">
        <v>2703</v>
      </c>
      <c r="F245" s="223" t="s">
        <v>3670</v>
      </c>
      <c r="G245" s="224" t="s">
        <v>276</v>
      </c>
      <c r="H245" s="225">
        <v>80</v>
      </c>
      <c r="I245" s="226"/>
      <c r="J245" s="227">
        <f>ROUND(I245*H245,2)</f>
        <v>0</v>
      </c>
      <c r="K245" s="223" t="s">
        <v>21</v>
      </c>
      <c r="L245" s="72"/>
      <c r="M245" s="228" t="s">
        <v>21</v>
      </c>
      <c r="N245" s="229" t="s">
        <v>40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181</v>
      </c>
      <c r="AT245" s="24" t="s">
        <v>176</v>
      </c>
      <c r="AU245" s="24" t="s">
        <v>188</v>
      </c>
      <c r="AY245" s="24" t="s">
        <v>174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77</v>
      </c>
      <c r="BK245" s="232">
        <f>ROUND(I245*H245,2)</f>
        <v>0</v>
      </c>
      <c r="BL245" s="24" t="s">
        <v>181</v>
      </c>
      <c r="BM245" s="24" t="s">
        <v>873</v>
      </c>
    </row>
    <row r="246" s="1" customFormat="1" ht="25.5" customHeight="1">
      <c r="B246" s="46"/>
      <c r="C246" s="221" t="s">
        <v>875</v>
      </c>
      <c r="D246" s="221" t="s">
        <v>176</v>
      </c>
      <c r="E246" s="222" t="s">
        <v>2705</v>
      </c>
      <c r="F246" s="223" t="s">
        <v>3671</v>
      </c>
      <c r="G246" s="224" t="s">
        <v>276</v>
      </c>
      <c r="H246" s="225">
        <v>230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40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181</v>
      </c>
      <c r="AT246" s="24" t="s">
        <v>176</v>
      </c>
      <c r="AU246" s="24" t="s">
        <v>188</v>
      </c>
      <c r="AY246" s="24" t="s">
        <v>174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77</v>
      </c>
      <c r="BK246" s="232">
        <f>ROUND(I246*H246,2)</f>
        <v>0</v>
      </c>
      <c r="BL246" s="24" t="s">
        <v>181</v>
      </c>
      <c r="BM246" s="24" t="s">
        <v>878</v>
      </c>
    </row>
    <row r="247" s="1" customFormat="1" ht="25.5" customHeight="1">
      <c r="B247" s="46"/>
      <c r="C247" s="221" t="s">
        <v>490</v>
      </c>
      <c r="D247" s="221" t="s">
        <v>176</v>
      </c>
      <c r="E247" s="222" t="s">
        <v>2707</v>
      </c>
      <c r="F247" s="223" t="s">
        <v>3672</v>
      </c>
      <c r="G247" s="224" t="s">
        <v>276</v>
      </c>
      <c r="H247" s="225">
        <v>320</v>
      </c>
      <c r="I247" s="226"/>
      <c r="J247" s="227">
        <f>ROUND(I247*H247,2)</f>
        <v>0</v>
      </c>
      <c r="K247" s="223" t="s">
        <v>21</v>
      </c>
      <c r="L247" s="72"/>
      <c r="M247" s="228" t="s">
        <v>21</v>
      </c>
      <c r="N247" s="229" t="s">
        <v>40</v>
      </c>
      <c r="O247" s="47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4" t="s">
        <v>181</v>
      </c>
      <c r="AT247" s="24" t="s">
        <v>176</v>
      </c>
      <c r="AU247" s="24" t="s">
        <v>188</v>
      </c>
      <c r="AY247" s="24" t="s">
        <v>174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77</v>
      </c>
      <c r="BK247" s="232">
        <f>ROUND(I247*H247,2)</f>
        <v>0</v>
      </c>
      <c r="BL247" s="24" t="s">
        <v>181</v>
      </c>
      <c r="BM247" s="24" t="s">
        <v>882</v>
      </c>
    </row>
    <row r="248" s="1" customFormat="1" ht="25.5" customHeight="1">
      <c r="B248" s="46"/>
      <c r="C248" s="221" t="s">
        <v>884</v>
      </c>
      <c r="D248" s="221" t="s">
        <v>176</v>
      </c>
      <c r="E248" s="222" t="s">
        <v>3673</v>
      </c>
      <c r="F248" s="223" t="s">
        <v>3674</v>
      </c>
      <c r="G248" s="224" t="s">
        <v>276</v>
      </c>
      <c r="H248" s="225">
        <v>340</v>
      </c>
      <c r="I248" s="226"/>
      <c r="J248" s="227">
        <f>ROUND(I248*H248,2)</f>
        <v>0</v>
      </c>
      <c r="K248" s="223" t="s">
        <v>21</v>
      </c>
      <c r="L248" s="72"/>
      <c r="M248" s="228" t="s">
        <v>21</v>
      </c>
      <c r="N248" s="229" t="s">
        <v>40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181</v>
      </c>
      <c r="AT248" s="24" t="s">
        <v>176</v>
      </c>
      <c r="AU248" s="24" t="s">
        <v>188</v>
      </c>
      <c r="AY248" s="24" t="s">
        <v>174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77</v>
      </c>
      <c r="BK248" s="232">
        <f>ROUND(I248*H248,2)</f>
        <v>0</v>
      </c>
      <c r="BL248" s="24" t="s">
        <v>181</v>
      </c>
      <c r="BM248" s="24" t="s">
        <v>887</v>
      </c>
    </row>
    <row r="249" s="1" customFormat="1" ht="16.5" customHeight="1">
      <c r="B249" s="46"/>
      <c r="C249" s="221" t="s">
        <v>497</v>
      </c>
      <c r="D249" s="221" t="s">
        <v>176</v>
      </c>
      <c r="E249" s="222" t="s">
        <v>3000</v>
      </c>
      <c r="F249" s="223" t="s">
        <v>3675</v>
      </c>
      <c r="G249" s="224" t="s">
        <v>276</v>
      </c>
      <c r="H249" s="225">
        <v>52</v>
      </c>
      <c r="I249" s="226"/>
      <c r="J249" s="227">
        <f>ROUND(I249*H249,2)</f>
        <v>0</v>
      </c>
      <c r="K249" s="223" t="s">
        <v>21</v>
      </c>
      <c r="L249" s="72"/>
      <c r="M249" s="228" t="s">
        <v>21</v>
      </c>
      <c r="N249" s="229" t="s">
        <v>40</v>
      </c>
      <c r="O249" s="4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4" t="s">
        <v>181</v>
      </c>
      <c r="AT249" s="24" t="s">
        <v>176</v>
      </c>
      <c r="AU249" s="24" t="s">
        <v>188</v>
      </c>
      <c r="AY249" s="24" t="s">
        <v>174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77</v>
      </c>
      <c r="BK249" s="232">
        <f>ROUND(I249*H249,2)</f>
        <v>0</v>
      </c>
      <c r="BL249" s="24" t="s">
        <v>181</v>
      </c>
      <c r="BM249" s="24" t="s">
        <v>892</v>
      </c>
    </row>
    <row r="250" s="1" customFormat="1" ht="16.5" customHeight="1">
      <c r="B250" s="46"/>
      <c r="C250" s="221" t="s">
        <v>893</v>
      </c>
      <c r="D250" s="221" t="s">
        <v>176</v>
      </c>
      <c r="E250" s="222" t="s">
        <v>3001</v>
      </c>
      <c r="F250" s="223" t="s">
        <v>3676</v>
      </c>
      <c r="G250" s="224" t="s">
        <v>276</v>
      </c>
      <c r="H250" s="225">
        <v>40</v>
      </c>
      <c r="I250" s="226"/>
      <c r="J250" s="227">
        <f>ROUND(I250*H250,2)</f>
        <v>0</v>
      </c>
      <c r="K250" s="223" t="s">
        <v>21</v>
      </c>
      <c r="L250" s="72"/>
      <c r="M250" s="228" t="s">
        <v>21</v>
      </c>
      <c r="N250" s="229" t="s">
        <v>40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181</v>
      </c>
      <c r="AT250" s="24" t="s">
        <v>176</v>
      </c>
      <c r="AU250" s="24" t="s">
        <v>188</v>
      </c>
      <c r="AY250" s="24" t="s">
        <v>174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77</v>
      </c>
      <c r="BK250" s="232">
        <f>ROUND(I250*H250,2)</f>
        <v>0</v>
      </c>
      <c r="BL250" s="24" t="s">
        <v>181</v>
      </c>
      <c r="BM250" s="24" t="s">
        <v>896</v>
      </c>
    </row>
    <row r="251" s="1" customFormat="1" ht="16.5" customHeight="1">
      <c r="B251" s="46"/>
      <c r="C251" s="221" t="s">
        <v>513</v>
      </c>
      <c r="D251" s="221" t="s">
        <v>176</v>
      </c>
      <c r="E251" s="222" t="s">
        <v>3003</v>
      </c>
      <c r="F251" s="223" t="s">
        <v>3677</v>
      </c>
      <c r="G251" s="224" t="s">
        <v>276</v>
      </c>
      <c r="H251" s="225">
        <v>50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29" t="s">
        <v>40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181</v>
      </c>
      <c r="AT251" s="24" t="s">
        <v>176</v>
      </c>
      <c r="AU251" s="24" t="s">
        <v>188</v>
      </c>
      <c r="AY251" s="24" t="s">
        <v>174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77</v>
      </c>
      <c r="BK251" s="232">
        <f>ROUND(I251*H251,2)</f>
        <v>0</v>
      </c>
      <c r="BL251" s="24" t="s">
        <v>181</v>
      </c>
      <c r="BM251" s="24" t="s">
        <v>900</v>
      </c>
    </row>
    <row r="252" s="1" customFormat="1" ht="25.5" customHeight="1">
      <c r="B252" s="46"/>
      <c r="C252" s="221" t="s">
        <v>909</v>
      </c>
      <c r="D252" s="221" t="s">
        <v>176</v>
      </c>
      <c r="E252" s="222" t="s">
        <v>3005</v>
      </c>
      <c r="F252" s="223" t="s">
        <v>3678</v>
      </c>
      <c r="G252" s="224" t="s">
        <v>276</v>
      </c>
      <c r="H252" s="225">
        <v>14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40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181</v>
      </c>
      <c r="AT252" s="24" t="s">
        <v>176</v>
      </c>
      <c r="AU252" s="24" t="s">
        <v>188</v>
      </c>
      <c r="AY252" s="24" t="s">
        <v>174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77</v>
      </c>
      <c r="BK252" s="232">
        <f>ROUND(I252*H252,2)</f>
        <v>0</v>
      </c>
      <c r="BL252" s="24" t="s">
        <v>181</v>
      </c>
      <c r="BM252" s="24" t="s">
        <v>912</v>
      </c>
    </row>
    <row r="253" s="1" customFormat="1" ht="16.5" customHeight="1">
      <c r="B253" s="46"/>
      <c r="C253" s="221" t="s">
        <v>525</v>
      </c>
      <c r="D253" s="221" t="s">
        <v>176</v>
      </c>
      <c r="E253" s="222" t="s">
        <v>3006</v>
      </c>
      <c r="F253" s="223" t="s">
        <v>3679</v>
      </c>
      <c r="G253" s="224" t="s">
        <v>276</v>
      </c>
      <c r="H253" s="225">
        <v>14</v>
      </c>
      <c r="I253" s="226"/>
      <c r="J253" s="227">
        <f>ROUND(I253*H253,2)</f>
        <v>0</v>
      </c>
      <c r="K253" s="223" t="s">
        <v>21</v>
      </c>
      <c r="L253" s="72"/>
      <c r="M253" s="228" t="s">
        <v>21</v>
      </c>
      <c r="N253" s="229" t="s">
        <v>40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181</v>
      </c>
      <c r="AT253" s="24" t="s">
        <v>176</v>
      </c>
      <c r="AU253" s="24" t="s">
        <v>188</v>
      </c>
      <c r="AY253" s="24" t="s">
        <v>174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77</v>
      </c>
      <c r="BK253" s="232">
        <f>ROUND(I253*H253,2)</f>
        <v>0</v>
      </c>
      <c r="BL253" s="24" t="s">
        <v>181</v>
      </c>
      <c r="BM253" s="24" t="s">
        <v>916</v>
      </c>
    </row>
    <row r="254" s="1" customFormat="1" ht="25.5" customHeight="1">
      <c r="B254" s="46"/>
      <c r="C254" s="221" t="s">
        <v>918</v>
      </c>
      <c r="D254" s="221" t="s">
        <v>176</v>
      </c>
      <c r="E254" s="222" t="s">
        <v>3680</v>
      </c>
      <c r="F254" s="223" t="s">
        <v>3681</v>
      </c>
      <c r="G254" s="224" t="s">
        <v>276</v>
      </c>
      <c r="H254" s="225">
        <v>25</v>
      </c>
      <c r="I254" s="226"/>
      <c r="J254" s="227">
        <f>ROUND(I254*H254,2)</f>
        <v>0</v>
      </c>
      <c r="K254" s="223" t="s">
        <v>21</v>
      </c>
      <c r="L254" s="72"/>
      <c r="M254" s="228" t="s">
        <v>21</v>
      </c>
      <c r="N254" s="229" t="s">
        <v>40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181</v>
      </c>
      <c r="AT254" s="24" t="s">
        <v>176</v>
      </c>
      <c r="AU254" s="24" t="s">
        <v>188</v>
      </c>
      <c r="AY254" s="24" t="s">
        <v>174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77</v>
      </c>
      <c r="BK254" s="232">
        <f>ROUND(I254*H254,2)</f>
        <v>0</v>
      </c>
      <c r="BL254" s="24" t="s">
        <v>181</v>
      </c>
      <c r="BM254" s="24" t="s">
        <v>921</v>
      </c>
    </row>
    <row r="255" s="1" customFormat="1" ht="16.5" customHeight="1">
      <c r="B255" s="46"/>
      <c r="C255" s="221" t="s">
        <v>528</v>
      </c>
      <c r="D255" s="221" t="s">
        <v>176</v>
      </c>
      <c r="E255" s="222" t="s">
        <v>3682</v>
      </c>
      <c r="F255" s="223" t="s">
        <v>3683</v>
      </c>
      <c r="G255" s="224" t="s">
        <v>384</v>
      </c>
      <c r="H255" s="225">
        <v>1</v>
      </c>
      <c r="I255" s="226"/>
      <c r="J255" s="227">
        <f>ROUND(I255*H255,2)</f>
        <v>0</v>
      </c>
      <c r="K255" s="223" t="s">
        <v>21</v>
      </c>
      <c r="L255" s="72"/>
      <c r="M255" s="228" t="s">
        <v>21</v>
      </c>
      <c r="N255" s="229" t="s">
        <v>40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181</v>
      </c>
      <c r="AT255" s="24" t="s">
        <v>176</v>
      </c>
      <c r="AU255" s="24" t="s">
        <v>188</v>
      </c>
      <c r="AY255" s="24" t="s">
        <v>174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77</v>
      </c>
      <c r="BK255" s="232">
        <f>ROUND(I255*H255,2)</f>
        <v>0</v>
      </c>
      <c r="BL255" s="24" t="s">
        <v>181</v>
      </c>
      <c r="BM255" s="24" t="s">
        <v>926</v>
      </c>
    </row>
    <row r="256" s="1" customFormat="1" ht="25.5" customHeight="1">
      <c r="B256" s="46"/>
      <c r="C256" s="221" t="s">
        <v>927</v>
      </c>
      <c r="D256" s="221" t="s">
        <v>176</v>
      </c>
      <c r="E256" s="222" t="s">
        <v>3684</v>
      </c>
      <c r="F256" s="223" t="s">
        <v>3685</v>
      </c>
      <c r="G256" s="224" t="s">
        <v>276</v>
      </c>
      <c r="H256" s="225">
        <v>38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40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181</v>
      </c>
      <c r="AT256" s="24" t="s">
        <v>176</v>
      </c>
      <c r="AU256" s="24" t="s">
        <v>188</v>
      </c>
      <c r="AY256" s="24" t="s">
        <v>174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77</v>
      </c>
      <c r="BK256" s="232">
        <f>ROUND(I256*H256,2)</f>
        <v>0</v>
      </c>
      <c r="BL256" s="24" t="s">
        <v>181</v>
      </c>
      <c r="BM256" s="24" t="s">
        <v>930</v>
      </c>
    </row>
    <row r="257" s="1" customFormat="1" ht="16.5" customHeight="1">
      <c r="B257" s="46"/>
      <c r="C257" s="221" t="s">
        <v>535</v>
      </c>
      <c r="D257" s="221" t="s">
        <v>176</v>
      </c>
      <c r="E257" s="222" t="s">
        <v>3686</v>
      </c>
      <c r="F257" s="223" t="s">
        <v>3687</v>
      </c>
      <c r="G257" s="224" t="s">
        <v>384</v>
      </c>
      <c r="H257" s="225">
        <v>1</v>
      </c>
      <c r="I257" s="226"/>
      <c r="J257" s="227">
        <f>ROUND(I257*H257,2)</f>
        <v>0</v>
      </c>
      <c r="K257" s="223" t="s">
        <v>21</v>
      </c>
      <c r="L257" s="72"/>
      <c r="M257" s="228" t="s">
        <v>21</v>
      </c>
      <c r="N257" s="229" t="s">
        <v>40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181</v>
      </c>
      <c r="AT257" s="24" t="s">
        <v>176</v>
      </c>
      <c r="AU257" s="24" t="s">
        <v>188</v>
      </c>
      <c r="AY257" s="24" t="s">
        <v>174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77</v>
      </c>
      <c r="BK257" s="232">
        <f>ROUND(I257*H257,2)</f>
        <v>0</v>
      </c>
      <c r="BL257" s="24" t="s">
        <v>181</v>
      </c>
      <c r="BM257" s="24" t="s">
        <v>934</v>
      </c>
    </row>
    <row r="258" s="1" customFormat="1" ht="25.5" customHeight="1">
      <c r="B258" s="46"/>
      <c r="C258" s="221" t="s">
        <v>936</v>
      </c>
      <c r="D258" s="221" t="s">
        <v>176</v>
      </c>
      <c r="E258" s="222" t="s">
        <v>3688</v>
      </c>
      <c r="F258" s="223" t="s">
        <v>3689</v>
      </c>
      <c r="G258" s="224" t="s">
        <v>276</v>
      </c>
      <c r="H258" s="225">
        <v>37</v>
      </c>
      <c r="I258" s="226"/>
      <c r="J258" s="227">
        <f>ROUND(I258*H258,2)</f>
        <v>0</v>
      </c>
      <c r="K258" s="223" t="s">
        <v>21</v>
      </c>
      <c r="L258" s="72"/>
      <c r="M258" s="228" t="s">
        <v>21</v>
      </c>
      <c r="N258" s="229" t="s">
        <v>40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181</v>
      </c>
      <c r="AT258" s="24" t="s">
        <v>176</v>
      </c>
      <c r="AU258" s="24" t="s">
        <v>188</v>
      </c>
      <c r="AY258" s="24" t="s">
        <v>174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77</v>
      </c>
      <c r="BK258" s="232">
        <f>ROUND(I258*H258,2)</f>
        <v>0</v>
      </c>
      <c r="BL258" s="24" t="s">
        <v>181</v>
      </c>
      <c r="BM258" s="24" t="s">
        <v>939</v>
      </c>
    </row>
    <row r="259" s="1" customFormat="1" ht="16.5" customHeight="1">
      <c r="B259" s="46"/>
      <c r="C259" s="221" t="s">
        <v>546</v>
      </c>
      <c r="D259" s="221" t="s">
        <v>176</v>
      </c>
      <c r="E259" s="222" t="s">
        <v>3690</v>
      </c>
      <c r="F259" s="223" t="s">
        <v>3691</v>
      </c>
      <c r="G259" s="224" t="s">
        <v>384</v>
      </c>
      <c r="H259" s="225">
        <v>1</v>
      </c>
      <c r="I259" s="226"/>
      <c r="J259" s="227">
        <f>ROUND(I259*H259,2)</f>
        <v>0</v>
      </c>
      <c r="K259" s="223" t="s">
        <v>21</v>
      </c>
      <c r="L259" s="72"/>
      <c r="M259" s="228" t="s">
        <v>21</v>
      </c>
      <c r="N259" s="229" t="s">
        <v>40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181</v>
      </c>
      <c r="AT259" s="24" t="s">
        <v>176</v>
      </c>
      <c r="AU259" s="24" t="s">
        <v>188</v>
      </c>
      <c r="AY259" s="24" t="s">
        <v>174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77</v>
      </c>
      <c r="BK259" s="232">
        <f>ROUND(I259*H259,2)</f>
        <v>0</v>
      </c>
      <c r="BL259" s="24" t="s">
        <v>181</v>
      </c>
      <c r="BM259" s="24" t="s">
        <v>942</v>
      </c>
    </row>
    <row r="260" s="1" customFormat="1" ht="25.5" customHeight="1">
      <c r="B260" s="46"/>
      <c r="C260" s="221" t="s">
        <v>945</v>
      </c>
      <c r="D260" s="221" t="s">
        <v>176</v>
      </c>
      <c r="E260" s="222" t="s">
        <v>3692</v>
      </c>
      <c r="F260" s="223" t="s">
        <v>3693</v>
      </c>
      <c r="G260" s="224" t="s">
        <v>276</v>
      </c>
      <c r="H260" s="225">
        <v>88</v>
      </c>
      <c r="I260" s="226"/>
      <c r="J260" s="227">
        <f>ROUND(I260*H260,2)</f>
        <v>0</v>
      </c>
      <c r="K260" s="223" t="s">
        <v>21</v>
      </c>
      <c r="L260" s="72"/>
      <c r="M260" s="228" t="s">
        <v>21</v>
      </c>
      <c r="N260" s="229" t="s">
        <v>40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181</v>
      </c>
      <c r="AT260" s="24" t="s">
        <v>176</v>
      </c>
      <c r="AU260" s="24" t="s">
        <v>188</v>
      </c>
      <c r="AY260" s="24" t="s">
        <v>174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77</v>
      </c>
      <c r="BK260" s="232">
        <f>ROUND(I260*H260,2)</f>
        <v>0</v>
      </c>
      <c r="BL260" s="24" t="s">
        <v>181</v>
      </c>
      <c r="BM260" s="24" t="s">
        <v>948</v>
      </c>
    </row>
    <row r="261" s="1" customFormat="1" ht="16.5" customHeight="1">
      <c r="B261" s="46"/>
      <c r="C261" s="221" t="s">
        <v>556</v>
      </c>
      <c r="D261" s="221" t="s">
        <v>176</v>
      </c>
      <c r="E261" s="222" t="s">
        <v>3694</v>
      </c>
      <c r="F261" s="223" t="s">
        <v>3695</v>
      </c>
      <c r="G261" s="224" t="s">
        <v>384</v>
      </c>
      <c r="H261" s="225">
        <v>1</v>
      </c>
      <c r="I261" s="226"/>
      <c r="J261" s="227">
        <f>ROUND(I261*H261,2)</f>
        <v>0</v>
      </c>
      <c r="K261" s="223" t="s">
        <v>21</v>
      </c>
      <c r="L261" s="72"/>
      <c r="M261" s="228" t="s">
        <v>21</v>
      </c>
      <c r="N261" s="229" t="s">
        <v>40</v>
      </c>
      <c r="O261" s="47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4" t="s">
        <v>181</v>
      </c>
      <c r="AT261" s="24" t="s">
        <v>176</v>
      </c>
      <c r="AU261" s="24" t="s">
        <v>188</v>
      </c>
      <c r="AY261" s="24" t="s">
        <v>174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77</v>
      </c>
      <c r="BK261" s="232">
        <f>ROUND(I261*H261,2)</f>
        <v>0</v>
      </c>
      <c r="BL261" s="24" t="s">
        <v>181</v>
      </c>
      <c r="BM261" s="24" t="s">
        <v>951</v>
      </c>
    </row>
    <row r="262" s="1" customFormat="1" ht="25.5" customHeight="1">
      <c r="B262" s="46"/>
      <c r="C262" s="221" t="s">
        <v>952</v>
      </c>
      <c r="D262" s="221" t="s">
        <v>176</v>
      </c>
      <c r="E262" s="222" t="s">
        <v>3696</v>
      </c>
      <c r="F262" s="223" t="s">
        <v>3697</v>
      </c>
      <c r="G262" s="224" t="s">
        <v>276</v>
      </c>
      <c r="H262" s="225">
        <v>65</v>
      </c>
      <c r="I262" s="226"/>
      <c r="J262" s="227">
        <f>ROUND(I262*H262,2)</f>
        <v>0</v>
      </c>
      <c r="K262" s="223" t="s">
        <v>21</v>
      </c>
      <c r="L262" s="72"/>
      <c r="M262" s="228" t="s">
        <v>21</v>
      </c>
      <c r="N262" s="229" t="s">
        <v>40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181</v>
      </c>
      <c r="AT262" s="24" t="s">
        <v>176</v>
      </c>
      <c r="AU262" s="24" t="s">
        <v>188</v>
      </c>
      <c r="AY262" s="24" t="s">
        <v>174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77</v>
      </c>
      <c r="BK262" s="232">
        <f>ROUND(I262*H262,2)</f>
        <v>0</v>
      </c>
      <c r="BL262" s="24" t="s">
        <v>181</v>
      </c>
      <c r="BM262" s="24" t="s">
        <v>955</v>
      </c>
    </row>
    <row r="263" s="1" customFormat="1" ht="16.5" customHeight="1">
      <c r="B263" s="46"/>
      <c r="C263" s="221" t="s">
        <v>560</v>
      </c>
      <c r="D263" s="221" t="s">
        <v>176</v>
      </c>
      <c r="E263" s="222" t="s">
        <v>3698</v>
      </c>
      <c r="F263" s="223" t="s">
        <v>3699</v>
      </c>
      <c r="G263" s="224" t="s">
        <v>384</v>
      </c>
      <c r="H263" s="225">
        <v>1</v>
      </c>
      <c r="I263" s="226"/>
      <c r="J263" s="227">
        <f>ROUND(I263*H263,2)</f>
        <v>0</v>
      </c>
      <c r="K263" s="223" t="s">
        <v>21</v>
      </c>
      <c r="L263" s="72"/>
      <c r="M263" s="228" t="s">
        <v>21</v>
      </c>
      <c r="N263" s="229" t="s">
        <v>40</v>
      </c>
      <c r="O263" s="47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4" t="s">
        <v>181</v>
      </c>
      <c r="AT263" s="24" t="s">
        <v>176</v>
      </c>
      <c r="AU263" s="24" t="s">
        <v>188</v>
      </c>
      <c r="AY263" s="24" t="s">
        <v>174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77</v>
      </c>
      <c r="BK263" s="232">
        <f>ROUND(I263*H263,2)</f>
        <v>0</v>
      </c>
      <c r="BL263" s="24" t="s">
        <v>181</v>
      </c>
      <c r="BM263" s="24" t="s">
        <v>959</v>
      </c>
    </row>
    <row r="264" s="1" customFormat="1" ht="25.5" customHeight="1">
      <c r="B264" s="46"/>
      <c r="C264" s="221" t="s">
        <v>963</v>
      </c>
      <c r="D264" s="221" t="s">
        <v>176</v>
      </c>
      <c r="E264" s="222" t="s">
        <v>3700</v>
      </c>
      <c r="F264" s="223" t="s">
        <v>3701</v>
      </c>
      <c r="G264" s="224" t="s">
        <v>276</v>
      </c>
      <c r="H264" s="225">
        <v>38</v>
      </c>
      <c r="I264" s="226"/>
      <c r="J264" s="227">
        <f>ROUND(I264*H264,2)</f>
        <v>0</v>
      </c>
      <c r="K264" s="223" t="s">
        <v>21</v>
      </c>
      <c r="L264" s="72"/>
      <c r="M264" s="228" t="s">
        <v>21</v>
      </c>
      <c r="N264" s="229" t="s">
        <v>40</v>
      </c>
      <c r="O264" s="47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4" t="s">
        <v>181</v>
      </c>
      <c r="AT264" s="24" t="s">
        <v>176</v>
      </c>
      <c r="AU264" s="24" t="s">
        <v>188</v>
      </c>
      <c r="AY264" s="24" t="s">
        <v>174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77</v>
      </c>
      <c r="BK264" s="232">
        <f>ROUND(I264*H264,2)</f>
        <v>0</v>
      </c>
      <c r="BL264" s="24" t="s">
        <v>181</v>
      </c>
      <c r="BM264" s="24" t="s">
        <v>966</v>
      </c>
    </row>
    <row r="265" s="1" customFormat="1" ht="25.5" customHeight="1">
      <c r="B265" s="46"/>
      <c r="C265" s="221" t="s">
        <v>565</v>
      </c>
      <c r="D265" s="221" t="s">
        <v>176</v>
      </c>
      <c r="E265" s="222" t="s">
        <v>3702</v>
      </c>
      <c r="F265" s="223" t="s">
        <v>3703</v>
      </c>
      <c r="G265" s="224" t="s">
        <v>2158</v>
      </c>
      <c r="H265" s="225">
        <v>180</v>
      </c>
      <c r="I265" s="226"/>
      <c r="J265" s="227">
        <f>ROUND(I265*H265,2)</f>
        <v>0</v>
      </c>
      <c r="K265" s="223" t="s">
        <v>21</v>
      </c>
      <c r="L265" s="72"/>
      <c r="M265" s="228" t="s">
        <v>21</v>
      </c>
      <c r="N265" s="229" t="s">
        <v>40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181</v>
      </c>
      <c r="AT265" s="24" t="s">
        <v>176</v>
      </c>
      <c r="AU265" s="24" t="s">
        <v>188</v>
      </c>
      <c r="AY265" s="24" t="s">
        <v>174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77</v>
      </c>
      <c r="BK265" s="232">
        <f>ROUND(I265*H265,2)</f>
        <v>0</v>
      </c>
      <c r="BL265" s="24" t="s">
        <v>181</v>
      </c>
      <c r="BM265" s="24" t="s">
        <v>974</v>
      </c>
    </row>
    <row r="266" s="1" customFormat="1" ht="16.5" customHeight="1">
      <c r="B266" s="46"/>
      <c r="C266" s="221" t="s">
        <v>976</v>
      </c>
      <c r="D266" s="221" t="s">
        <v>176</v>
      </c>
      <c r="E266" s="222" t="s">
        <v>3704</v>
      </c>
      <c r="F266" s="223" t="s">
        <v>3505</v>
      </c>
      <c r="G266" s="224" t="s">
        <v>384</v>
      </c>
      <c r="H266" s="225">
        <v>1</v>
      </c>
      <c r="I266" s="226"/>
      <c r="J266" s="227">
        <f>ROUND(I266*H266,2)</f>
        <v>0</v>
      </c>
      <c r="K266" s="223" t="s">
        <v>21</v>
      </c>
      <c r="L266" s="72"/>
      <c r="M266" s="228" t="s">
        <v>21</v>
      </c>
      <c r="N266" s="229" t="s">
        <v>40</v>
      </c>
      <c r="O266" s="4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4" t="s">
        <v>181</v>
      </c>
      <c r="AT266" s="24" t="s">
        <v>176</v>
      </c>
      <c r="AU266" s="24" t="s">
        <v>188</v>
      </c>
      <c r="AY266" s="24" t="s">
        <v>174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77</v>
      </c>
      <c r="BK266" s="232">
        <f>ROUND(I266*H266,2)</f>
        <v>0</v>
      </c>
      <c r="BL266" s="24" t="s">
        <v>181</v>
      </c>
      <c r="BM266" s="24" t="s">
        <v>979</v>
      </c>
    </row>
    <row r="267" s="1" customFormat="1" ht="16.5" customHeight="1">
      <c r="B267" s="46"/>
      <c r="C267" s="221" t="s">
        <v>578</v>
      </c>
      <c r="D267" s="221" t="s">
        <v>176</v>
      </c>
      <c r="E267" s="222" t="s">
        <v>3705</v>
      </c>
      <c r="F267" s="223" t="s">
        <v>3706</v>
      </c>
      <c r="G267" s="224" t="s">
        <v>2158</v>
      </c>
      <c r="H267" s="225">
        <v>1</v>
      </c>
      <c r="I267" s="226"/>
      <c r="J267" s="227">
        <f>ROUND(I267*H267,2)</f>
        <v>0</v>
      </c>
      <c r="K267" s="223" t="s">
        <v>21</v>
      </c>
      <c r="L267" s="72"/>
      <c r="M267" s="228" t="s">
        <v>21</v>
      </c>
      <c r="N267" s="229" t="s">
        <v>40</v>
      </c>
      <c r="O267" s="47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4" t="s">
        <v>181</v>
      </c>
      <c r="AT267" s="24" t="s">
        <v>176</v>
      </c>
      <c r="AU267" s="24" t="s">
        <v>188</v>
      </c>
      <c r="AY267" s="24" t="s">
        <v>174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77</v>
      </c>
      <c r="BK267" s="232">
        <f>ROUND(I267*H267,2)</f>
        <v>0</v>
      </c>
      <c r="BL267" s="24" t="s">
        <v>181</v>
      </c>
      <c r="BM267" s="24" t="s">
        <v>985</v>
      </c>
    </row>
    <row r="268" s="10" customFormat="1" ht="22.32" customHeight="1">
      <c r="B268" s="205"/>
      <c r="C268" s="206"/>
      <c r="D268" s="207" t="s">
        <v>68</v>
      </c>
      <c r="E268" s="219" t="s">
        <v>198</v>
      </c>
      <c r="F268" s="219" t="s">
        <v>3707</v>
      </c>
      <c r="G268" s="206"/>
      <c r="H268" s="206"/>
      <c r="I268" s="209"/>
      <c r="J268" s="220">
        <f>BK268</f>
        <v>0</v>
      </c>
      <c r="K268" s="206"/>
      <c r="L268" s="211"/>
      <c r="M268" s="212"/>
      <c r="N268" s="213"/>
      <c r="O268" s="213"/>
      <c r="P268" s="214">
        <f>SUM(P269:P271)</f>
        <v>0</v>
      </c>
      <c r="Q268" s="213"/>
      <c r="R268" s="214">
        <f>SUM(R269:R271)</f>
        <v>0</v>
      </c>
      <c r="S268" s="213"/>
      <c r="T268" s="215">
        <f>SUM(T269:T271)</f>
        <v>0</v>
      </c>
      <c r="AR268" s="216" t="s">
        <v>77</v>
      </c>
      <c r="AT268" s="217" t="s">
        <v>68</v>
      </c>
      <c r="AU268" s="217" t="s">
        <v>79</v>
      </c>
      <c r="AY268" s="216" t="s">
        <v>174</v>
      </c>
      <c r="BK268" s="218">
        <f>SUM(BK269:BK271)</f>
        <v>0</v>
      </c>
    </row>
    <row r="269" s="1" customFormat="1" ht="16.5" customHeight="1">
      <c r="B269" s="46"/>
      <c r="C269" s="221" t="s">
        <v>1000</v>
      </c>
      <c r="D269" s="221" t="s">
        <v>176</v>
      </c>
      <c r="E269" s="222" t="s">
        <v>3708</v>
      </c>
      <c r="F269" s="223" t="s">
        <v>3709</v>
      </c>
      <c r="G269" s="224" t="s">
        <v>2158</v>
      </c>
      <c r="H269" s="225">
        <v>14</v>
      </c>
      <c r="I269" s="226"/>
      <c r="J269" s="227">
        <f>ROUND(I269*H269,2)</f>
        <v>0</v>
      </c>
      <c r="K269" s="223" t="s">
        <v>21</v>
      </c>
      <c r="L269" s="72"/>
      <c r="M269" s="228" t="s">
        <v>21</v>
      </c>
      <c r="N269" s="229" t="s">
        <v>40</v>
      </c>
      <c r="O269" s="47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4" t="s">
        <v>181</v>
      </c>
      <c r="AT269" s="24" t="s">
        <v>176</v>
      </c>
      <c r="AU269" s="24" t="s">
        <v>188</v>
      </c>
      <c r="AY269" s="24" t="s">
        <v>174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77</v>
      </c>
      <c r="BK269" s="232">
        <f>ROUND(I269*H269,2)</f>
        <v>0</v>
      </c>
      <c r="BL269" s="24" t="s">
        <v>181</v>
      </c>
      <c r="BM269" s="24" t="s">
        <v>1003</v>
      </c>
    </row>
    <row r="270" s="1" customFormat="1" ht="16.5" customHeight="1">
      <c r="B270" s="46"/>
      <c r="C270" s="221" t="s">
        <v>583</v>
      </c>
      <c r="D270" s="221" t="s">
        <v>176</v>
      </c>
      <c r="E270" s="222" t="s">
        <v>3710</v>
      </c>
      <c r="F270" s="223" t="s">
        <v>3711</v>
      </c>
      <c r="G270" s="224" t="s">
        <v>2158</v>
      </c>
      <c r="H270" s="225">
        <v>95</v>
      </c>
      <c r="I270" s="226"/>
      <c r="J270" s="227">
        <f>ROUND(I270*H270,2)</f>
        <v>0</v>
      </c>
      <c r="K270" s="223" t="s">
        <v>21</v>
      </c>
      <c r="L270" s="72"/>
      <c r="M270" s="228" t="s">
        <v>21</v>
      </c>
      <c r="N270" s="229" t="s">
        <v>40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4" t="s">
        <v>181</v>
      </c>
      <c r="AT270" s="24" t="s">
        <v>176</v>
      </c>
      <c r="AU270" s="24" t="s">
        <v>188</v>
      </c>
      <c r="AY270" s="24" t="s">
        <v>174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77</v>
      </c>
      <c r="BK270" s="232">
        <f>ROUND(I270*H270,2)</f>
        <v>0</v>
      </c>
      <c r="BL270" s="24" t="s">
        <v>181</v>
      </c>
      <c r="BM270" s="24" t="s">
        <v>1006</v>
      </c>
    </row>
    <row r="271" s="1" customFormat="1" ht="16.5" customHeight="1">
      <c r="B271" s="46"/>
      <c r="C271" s="221" t="s">
        <v>1007</v>
      </c>
      <c r="D271" s="221" t="s">
        <v>176</v>
      </c>
      <c r="E271" s="222" t="s">
        <v>3712</v>
      </c>
      <c r="F271" s="223" t="s">
        <v>3713</v>
      </c>
      <c r="G271" s="224" t="s">
        <v>2158</v>
      </c>
      <c r="H271" s="225">
        <v>1</v>
      </c>
      <c r="I271" s="226"/>
      <c r="J271" s="227">
        <f>ROUND(I271*H271,2)</f>
        <v>0</v>
      </c>
      <c r="K271" s="223" t="s">
        <v>21</v>
      </c>
      <c r="L271" s="72"/>
      <c r="M271" s="228" t="s">
        <v>21</v>
      </c>
      <c r="N271" s="229" t="s">
        <v>40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4" t="s">
        <v>181</v>
      </c>
      <c r="AT271" s="24" t="s">
        <v>176</v>
      </c>
      <c r="AU271" s="24" t="s">
        <v>188</v>
      </c>
      <c r="AY271" s="24" t="s">
        <v>174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77</v>
      </c>
      <c r="BK271" s="232">
        <f>ROUND(I271*H271,2)</f>
        <v>0</v>
      </c>
      <c r="BL271" s="24" t="s">
        <v>181</v>
      </c>
      <c r="BM271" s="24" t="s">
        <v>1010</v>
      </c>
    </row>
    <row r="272" s="10" customFormat="1" ht="22.32" customHeight="1">
      <c r="B272" s="205"/>
      <c r="C272" s="206"/>
      <c r="D272" s="207" t="s">
        <v>68</v>
      </c>
      <c r="E272" s="219" t="s">
        <v>191</v>
      </c>
      <c r="F272" s="219" t="s">
        <v>3714</v>
      </c>
      <c r="G272" s="206"/>
      <c r="H272" s="206"/>
      <c r="I272" s="209"/>
      <c r="J272" s="220">
        <f>BK272</f>
        <v>0</v>
      </c>
      <c r="K272" s="206"/>
      <c r="L272" s="211"/>
      <c r="M272" s="212"/>
      <c r="N272" s="213"/>
      <c r="O272" s="213"/>
      <c r="P272" s="214">
        <f>SUM(P273:P285)</f>
        <v>0</v>
      </c>
      <c r="Q272" s="213"/>
      <c r="R272" s="214">
        <f>SUM(R273:R285)</f>
        <v>0</v>
      </c>
      <c r="S272" s="213"/>
      <c r="T272" s="215">
        <f>SUM(T273:T285)</f>
        <v>0</v>
      </c>
      <c r="AR272" s="216" t="s">
        <v>77</v>
      </c>
      <c r="AT272" s="217" t="s">
        <v>68</v>
      </c>
      <c r="AU272" s="217" t="s">
        <v>79</v>
      </c>
      <c r="AY272" s="216" t="s">
        <v>174</v>
      </c>
      <c r="BK272" s="218">
        <f>SUM(BK273:BK285)</f>
        <v>0</v>
      </c>
    </row>
    <row r="273" s="1" customFormat="1" ht="16.5" customHeight="1">
      <c r="B273" s="46"/>
      <c r="C273" s="221" t="s">
        <v>592</v>
      </c>
      <c r="D273" s="221" t="s">
        <v>176</v>
      </c>
      <c r="E273" s="222" t="s">
        <v>3715</v>
      </c>
      <c r="F273" s="223" t="s">
        <v>3716</v>
      </c>
      <c r="G273" s="224" t="s">
        <v>2158</v>
      </c>
      <c r="H273" s="225">
        <v>10</v>
      </c>
      <c r="I273" s="226"/>
      <c r="J273" s="227">
        <f>ROUND(I273*H273,2)</f>
        <v>0</v>
      </c>
      <c r="K273" s="223" t="s">
        <v>21</v>
      </c>
      <c r="L273" s="72"/>
      <c r="M273" s="228" t="s">
        <v>21</v>
      </c>
      <c r="N273" s="229" t="s">
        <v>40</v>
      </c>
      <c r="O273" s="4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4" t="s">
        <v>181</v>
      </c>
      <c r="AT273" s="24" t="s">
        <v>176</v>
      </c>
      <c r="AU273" s="24" t="s">
        <v>188</v>
      </c>
      <c r="AY273" s="24" t="s">
        <v>174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77</v>
      </c>
      <c r="BK273" s="232">
        <f>ROUND(I273*H273,2)</f>
        <v>0</v>
      </c>
      <c r="BL273" s="24" t="s">
        <v>181</v>
      </c>
      <c r="BM273" s="24" t="s">
        <v>1016</v>
      </c>
    </row>
    <row r="274" s="1" customFormat="1" ht="25.5" customHeight="1">
      <c r="B274" s="46"/>
      <c r="C274" s="221" t="s">
        <v>1017</v>
      </c>
      <c r="D274" s="221" t="s">
        <v>176</v>
      </c>
      <c r="E274" s="222" t="s">
        <v>3717</v>
      </c>
      <c r="F274" s="223" t="s">
        <v>3718</v>
      </c>
      <c r="G274" s="224" t="s">
        <v>2158</v>
      </c>
      <c r="H274" s="225">
        <v>3</v>
      </c>
      <c r="I274" s="226"/>
      <c r="J274" s="227">
        <f>ROUND(I274*H274,2)</f>
        <v>0</v>
      </c>
      <c r="K274" s="223" t="s">
        <v>21</v>
      </c>
      <c r="L274" s="72"/>
      <c r="M274" s="228" t="s">
        <v>21</v>
      </c>
      <c r="N274" s="229" t="s">
        <v>40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4" t="s">
        <v>181</v>
      </c>
      <c r="AT274" s="24" t="s">
        <v>176</v>
      </c>
      <c r="AU274" s="24" t="s">
        <v>188</v>
      </c>
      <c r="AY274" s="24" t="s">
        <v>174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77</v>
      </c>
      <c r="BK274" s="232">
        <f>ROUND(I274*H274,2)</f>
        <v>0</v>
      </c>
      <c r="BL274" s="24" t="s">
        <v>181</v>
      </c>
      <c r="BM274" s="24" t="s">
        <v>1020</v>
      </c>
    </row>
    <row r="275" s="1" customFormat="1" ht="25.5" customHeight="1">
      <c r="B275" s="46"/>
      <c r="C275" s="221" t="s">
        <v>597</v>
      </c>
      <c r="D275" s="221" t="s">
        <v>176</v>
      </c>
      <c r="E275" s="222" t="s">
        <v>3719</v>
      </c>
      <c r="F275" s="223" t="s">
        <v>3720</v>
      </c>
      <c r="G275" s="224" t="s">
        <v>2158</v>
      </c>
      <c r="H275" s="225">
        <v>4</v>
      </c>
      <c r="I275" s="226"/>
      <c r="J275" s="227">
        <f>ROUND(I275*H275,2)</f>
        <v>0</v>
      </c>
      <c r="K275" s="223" t="s">
        <v>21</v>
      </c>
      <c r="L275" s="72"/>
      <c r="M275" s="228" t="s">
        <v>21</v>
      </c>
      <c r="N275" s="229" t="s">
        <v>40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4" t="s">
        <v>181</v>
      </c>
      <c r="AT275" s="24" t="s">
        <v>176</v>
      </c>
      <c r="AU275" s="24" t="s">
        <v>188</v>
      </c>
      <c r="AY275" s="24" t="s">
        <v>174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77</v>
      </c>
      <c r="BK275" s="232">
        <f>ROUND(I275*H275,2)</f>
        <v>0</v>
      </c>
      <c r="BL275" s="24" t="s">
        <v>181</v>
      </c>
      <c r="BM275" s="24" t="s">
        <v>1022</v>
      </c>
    </row>
    <row r="276" s="1" customFormat="1" ht="25.5" customHeight="1">
      <c r="B276" s="46"/>
      <c r="C276" s="221" t="s">
        <v>1023</v>
      </c>
      <c r="D276" s="221" t="s">
        <v>176</v>
      </c>
      <c r="E276" s="222" t="s">
        <v>3721</v>
      </c>
      <c r="F276" s="223" t="s">
        <v>3547</v>
      </c>
      <c r="G276" s="224" t="s">
        <v>2158</v>
      </c>
      <c r="H276" s="225">
        <v>8</v>
      </c>
      <c r="I276" s="226"/>
      <c r="J276" s="227">
        <f>ROUND(I276*H276,2)</f>
        <v>0</v>
      </c>
      <c r="K276" s="223" t="s">
        <v>21</v>
      </c>
      <c r="L276" s="72"/>
      <c r="M276" s="228" t="s">
        <v>21</v>
      </c>
      <c r="N276" s="229" t="s">
        <v>40</v>
      </c>
      <c r="O276" s="4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4" t="s">
        <v>181</v>
      </c>
      <c r="AT276" s="24" t="s">
        <v>176</v>
      </c>
      <c r="AU276" s="24" t="s">
        <v>188</v>
      </c>
      <c r="AY276" s="24" t="s">
        <v>174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77</v>
      </c>
      <c r="BK276" s="232">
        <f>ROUND(I276*H276,2)</f>
        <v>0</v>
      </c>
      <c r="BL276" s="24" t="s">
        <v>181</v>
      </c>
      <c r="BM276" s="24" t="s">
        <v>1026</v>
      </c>
    </row>
    <row r="277" s="1" customFormat="1" ht="16.5" customHeight="1">
      <c r="B277" s="46"/>
      <c r="C277" s="221" t="s">
        <v>602</v>
      </c>
      <c r="D277" s="221" t="s">
        <v>176</v>
      </c>
      <c r="E277" s="222" t="s">
        <v>3722</v>
      </c>
      <c r="F277" s="223" t="s">
        <v>3723</v>
      </c>
      <c r="G277" s="224" t="s">
        <v>2158</v>
      </c>
      <c r="H277" s="225">
        <v>2</v>
      </c>
      <c r="I277" s="226"/>
      <c r="J277" s="227">
        <f>ROUND(I277*H277,2)</f>
        <v>0</v>
      </c>
      <c r="K277" s="223" t="s">
        <v>21</v>
      </c>
      <c r="L277" s="72"/>
      <c r="M277" s="228" t="s">
        <v>21</v>
      </c>
      <c r="N277" s="229" t="s">
        <v>40</v>
      </c>
      <c r="O277" s="47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4" t="s">
        <v>181</v>
      </c>
      <c r="AT277" s="24" t="s">
        <v>176</v>
      </c>
      <c r="AU277" s="24" t="s">
        <v>188</v>
      </c>
      <c r="AY277" s="24" t="s">
        <v>174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77</v>
      </c>
      <c r="BK277" s="232">
        <f>ROUND(I277*H277,2)</f>
        <v>0</v>
      </c>
      <c r="BL277" s="24" t="s">
        <v>181</v>
      </c>
      <c r="BM277" s="24" t="s">
        <v>1034</v>
      </c>
    </row>
    <row r="278" s="1" customFormat="1" ht="16.5" customHeight="1">
      <c r="B278" s="46"/>
      <c r="C278" s="221" t="s">
        <v>1035</v>
      </c>
      <c r="D278" s="221" t="s">
        <v>176</v>
      </c>
      <c r="E278" s="222" t="s">
        <v>3724</v>
      </c>
      <c r="F278" s="223" t="s">
        <v>3725</v>
      </c>
      <c r="G278" s="224" t="s">
        <v>384</v>
      </c>
      <c r="H278" s="225">
        <v>1</v>
      </c>
      <c r="I278" s="226"/>
      <c r="J278" s="227">
        <f>ROUND(I278*H278,2)</f>
        <v>0</v>
      </c>
      <c r="K278" s="223" t="s">
        <v>21</v>
      </c>
      <c r="L278" s="72"/>
      <c r="M278" s="228" t="s">
        <v>21</v>
      </c>
      <c r="N278" s="229" t="s">
        <v>40</v>
      </c>
      <c r="O278" s="4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4" t="s">
        <v>181</v>
      </c>
      <c r="AT278" s="24" t="s">
        <v>176</v>
      </c>
      <c r="AU278" s="24" t="s">
        <v>188</v>
      </c>
      <c r="AY278" s="24" t="s">
        <v>174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77</v>
      </c>
      <c r="BK278" s="232">
        <f>ROUND(I278*H278,2)</f>
        <v>0</v>
      </c>
      <c r="BL278" s="24" t="s">
        <v>181</v>
      </c>
      <c r="BM278" s="24" t="s">
        <v>1039</v>
      </c>
    </row>
    <row r="279" s="1" customFormat="1" ht="16.5" customHeight="1">
      <c r="B279" s="46"/>
      <c r="C279" s="221" t="s">
        <v>606</v>
      </c>
      <c r="D279" s="221" t="s">
        <v>176</v>
      </c>
      <c r="E279" s="222" t="s">
        <v>3726</v>
      </c>
      <c r="F279" s="223" t="s">
        <v>3627</v>
      </c>
      <c r="G279" s="224" t="s">
        <v>276</v>
      </c>
      <c r="H279" s="225">
        <v>20</v>
      </c>
      <c r="I279" s="226"/>
      <c r="J279" s="227">
        <f>ROUND(I279*H279,2)</f>
        <v>0</v>
      </c>
      <c r="K279" s="223" t="s">
        <v>21</v>
      </c>
      <c r="L279" s="72"/>
      <c r="M279" s="228" t="s">
        <v>21</v>
      </c>
      <c r="N279" s="229" t="s">
        <v>40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181</v>
      </c>
      <c r="AT279" s="24" t="s">
        <v>176</v>
      </c>
      <c r="AU279" s="24" t="s">
        <v>188</v>
      </c>
      <c r="AY279" s="24" t="s">
        <v>174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77</v>
      </c>
      <c r="BK279" s="232">
        <f>ROUND(I279*H279,2)</f>
        <v>0</v>
      </c>
      <c r="BL279" s="24" t="s">
        <v>181</v>
      </c>
      <c r="BM279" s="24" t="s">
        <v>1044</v>
      </c>
    </row>
    <row r="280" s="1" customFormat="1" ht="25.5" customHeight="1">
      <c r="B280" s="46"/>
      <c r="C280" s="221" t="s">
        <v>1045</v>
      </c>
      <c r="D280" s="221" t="s">
        <v>176</v>
      </c>
      <c r="E280" s="222" t="s">
        <v>3727</v>
      </c>
      <c r="F280" s="223" t="s">
        <v>3671</v>
      </c>
      <c r="G280" s="224" t="s">
        <v>276</v>
      </c>
      <c r="H280" s="225">
        <v>20</v>
      </c>
      <c r="I280" s="226"/>
      <c r="J280" s="227">
        <f>ROUND(I280*H280,2)</f>
        <v>0</v>
      </c>
      <c r="K280" s="223" t="s">
        <v>21</v>
      </c>
      <c r="L280" s="72"/>
      <c r="M280" s="228" t="s">
        <v>21</v>
      </c>
      <c r="N280" s="229" t="s">
        <v>40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181</v>
      </c>
      <c r="AT280" s="24" t="s">
        <v>176</v>
      </c>
      <c r="AU280" s="24" t="s">
        <v>188</v>
      </c>
      <c r="AY280" s="24" t="s">
        <v>174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77</v>
      </c>
      <c r="BK280" s="232">
        <f>ROUND(I280*H280,2)</f>
        <v>0</v>
      </c>
      <c r="BL280" s="24" t="s">
        <v>181</v>
      </c>
      <c r="BM280" s="24" t="s">
        <v>1048</v>
      </c>
    </row>
    <row r="281" s="1" customFormat="1" ht="16.5" customHeight="1">
      <c r="B281" s="46"/>
      <c r="C281" s="221" t="s">
        <v>610</v>
      </c>
      <c r="D281" s="221" t="s">
        <v>176</v>
      </c>
      <c r="E281" s="222" t="s">
        <v>2738</v>
      </c>
      <c r="F281" s="223" t="s">
        <v>3505</v>
      </c>
      <c r="G281" s="224" t="s">
        <v>384</v>
      </c>
      <c r="H281" s="225">
        <v>1</v>
      </c>
      <c r="I281" s="226"/>
      <c r="J281" s="227">
        <f>ROUND(I281*H281,2)</f>
        <v>0</v>
      </c>
      <c r="K281" s="223" t="s">
        <v>21</v>
      </c>
      <c r="L281" s="72"/>
      <c r="M281" s="228" t="s">
        <v>21</v>
      </c>
      <c r="N281" s="229" t="s">
        <v>40</v>
      </c>
      <c r="O281" s="4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4" t="s">
        <v>181</v>
      </c>
      <c r="AT281" s="24" t="s">
        <v>176</v>
      </c>
      <c r="AU281" s="24" t="s">
        <v>188</v>
      </c>
      <c r="AY281" s="24" t="s">
        <v>174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77</v>
      </c>
      <c r="BK281" s="232">
        <f>ROUND(I281*H281,2)</f>
        <v>0</v>
      </c>
      <c r="BL281" s="24" t="s">
        <v>181</v>
      </c>
      <c r="BM281" s="24" t="s">
        <v>1051</v>
      </c>
    </row>
    <row r="282" s="1" customFormat="1" ht="16.5" customHeight="1">
      <c r="B282" s="46"/>
      <c r="C282" s="221" t="s">
        <v>1053</v>
      </c>
      <c r="D282" s="221" t="s">
        <v>176</v>
      </c>
      <c r="E282" s="222" t="s">
        <v>2740</v>
      </c>
      <c r="F282" s="223" t="s">
        <v>3553</v>
      </c>
      <c r="G282" s="224" t="s">
        <v>2158</v>
      </c>
      <c r="H282" s="225">
        <v>1</v>
      </c>
      <c r="I282" s="226"/>
      <c r="J282" s="227">
        <f>ROUND(I282*H282,2)</f>
        <v>0</v>
      </c>
      <c r="K282" s="223" t="s">
        <v>21</v>
      </c>
      <c r="L282" s="72"/>
      <c r="M282" s="228" t="s">
        <v>21</v>
      </c>
      <c r="N282" s="229" t="s">
        <v>40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181</v>
      </c>
      <c r="AT282" s="24" t="s">
        <v>176</v>
      </c>
      <c r="AU282" s="24" t="s">
        <v>188</v>
      </c>
      <c r="AY282" s="24" t="s">
        <v>174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77</v>
      </c>
      <c r="BK282" s="232">
        <f>ROUND(I282*H282,2)</f>
        <v>0</v>
      </c>
      <c r="BL282" s="24" t="s">
        <v>181</v>
      </c>
      <c r="BM282" s="24" t="s">
        <v>1056</v>
      </c>
    </row>
    <row r="283" s="1" customFormat="1" ht="25.5" customHeight="1">
      <c r="B283" s="46"/>
      <c r="C283" s="221" t="s">
        <v>615</v>
      </c>
      <c r="D283" s="221" t="s">
        <v>176</v>
      </c>
      <c r="E283" s="222" t="s">
        <v>2742</v>
      </c>
      <c r="F283" s="223" t="s">
        <v>3589</v>
      </c>
      <c r="G283" s="224" t="s">
        <v>2158</v>
      </c>
      <c r="H283" s="225">
        <v>2</v>
      </c>
      <c r="I283" s="226"/>
      <c r="J283" s="227">
        <f>ROUND(I283*H283,2)</f>
        <v>0</v>
      </c>
      <c r="K283" s="223" t="s">
        <v>21</v>
      </c>
      <c r="L283" s="72"/>
      <c r="M283" s="228" t="s">
        <v>21</v>
      </c>
      <c r="N283" s="229" t="s">
        <v>40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181</v>
      </c>
      <c r="AT283" s="24" t="s">
        <v>176</v>
      </c>
      <c r="AU283" s="24" t="s">
        <v>188</v>
      </c>
      <c r="AY283" s="24" t="s">
        <v>174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77</v>
      </c>
      <c r="BK283" s="232">
        <f>ROUND(I283*H283,2)</f>
        <v>0</v>
      </c>
      <c r="BL283" s="24" t="s">
        <v>181</v>
      </c>
      <c r="BM283" s="24" t="s">
        <v>1059</v>
      </c>
    </row>
    <row r="284" s="1" customFormat="1" ht="16.5" customHeight="1">
      <c r="B284" s="46"/>
      <c r="C284" s="221" t="s">
        <v>1062</v>
      </c>
      <c r="D284" s="221" t="s">
        <v>176</v>
      </c>
      <c r="E284" s="222" t="s">
        <v>2744</v>
      </c>
      <c r="F284" s="223" t="s">
        <v>3728</v>
      </c>
      <c r="G284" s="224" t="s">
        <v>2158</v>
      </c>
      <c r="H284" s="225">
        <v>1</v>
      </c>
      <c r="I284" s="226"/>
      <c r="J284" s="227">
        <f>ROUND(I284*H284,2)</f>
        <v>0</v>
      </c>
      <c r="K284" s="223" t="s">
        <v>21</v>
      </c>
      <c r="L284" s="72"/>
      <c r="M284" s="228" t="s">
        <v>21</v>
      </c>
      <c r="N284" s="229" t="s">
        <v>40</v>
      </c>
      <c r="O284" s="4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4" t="s">
        <v>181</v>
      </c>
      <c r="AT284" s="24" t="s">
        <v>176</v>
      </c>
      <c r="AU284" s="24" t="s">
        <v>188</v>
      </c>
      <c r="AY284" s="24" t="s">
        <v>174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77</v>
      </c>
      <c r="BK284" s="232">
        <f>ROUND(I284*H284,2)</f>
        <v>0</v>
      </c>
      <c r="BL284" s="24" t="s">
        <v>181</v>
      </c>
      <c r="BM284" s="24" t="s">
        <v>1066</v>
      </c>
    </row>
    <row r="285" s="1" customFormat="1" ht="16.5" customHeight="1">
      <c r="B285" s="46"/>
      <c r="C285" s="221" t="s">
        <v>619</v>
      </c>
      <c r="D285" s="221" t="s">
        <v>176</v>
      </c>
      <c r="E285" s="222" t="s">
        <v>2746</v>
      </c>
      <c r="F285" s="223" t="s">
        <v>3729</v>
      </c>
      <c r="G285" s="224" t="s">
        <v>2158</v>
      </c>
      <c r="H285" s="225">
        <v>1</v>
      </c>
      <c r="I285" s="226"/>
      <c r="J285" s="227">
        <f>ROUND(I285*H285,2)</f>
        <v>0</v>
      </c>
      <c r="K285" s="223" t="s">
        <v>21</v>
      </c>
      <c r="L285" s="72"/>
      <c r="M285" s="228" t="s">
        <v>21</v>
      </c>
      <c r="N285" s="229" t="s">
        <v>40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181</v>
      </c>
      <c r="AT285" s="24" t="s">
        <v>176</v>
      </c>
      <c r="AU285" s="24" t="s">
        <v>188</v>
      </c>
      <c r="AY285" s="24" t="s">
        <v>174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77</v>
      </c>
      <c r="BK285" s="232">
        <f>ROUND(I285*H285,2)</f>
        <v>0</v>
      </c>
      <c r="BL285" s="24" t="s">
        <v>181</v>
      </c>
      <c r="BM285" s="24" t="s">
        <v>1070</v>
      </c>
    </row>
    <row r="286" s="10" customFormat="1" ht="22.32" customHeight="1">
      <c r="B286" s="205"/>
      <c r="C286" s="206"/>
      <c r="D286" s="207" t="s">
        <v>68</v>
      </c>
      <c r="E286" s="219" t="s">
        <v>208</v>
      </c>
      <c r="F286" s="219" t="s">
        <v>3730</v>
      </c>
      <c r="G286" s="206"/>
      <c r="H286" s="206"/>
      <c r="I286" s="209"/>
      <c r="J286" s="220">
        <f>BK286</f>
        <v>0</v>
      </c>
      <c r="K286" s="206"/>
      <c r="L286" s="211"/>
      <c r="M286" s="212"/>
      <c r="N286" s="213"/>
      <c r="O286" s="213"/>
      <c r="P286" s="214">
        <f>SUM(P287:P300)</f>
        <v>0</v>
      </c>
      <c r="Q286" s="213"/>
      <c r="R286" s="214">
        <f>SUM(R287:R300)</f>
        <v>0</v>
      </c>
      <c r="S286" s="213"/>
      <c r="T286" s="215">
        <f>SUM(T287:T300)</f>
        <v>0</v>
      </c>
      <c r="AR286" s="216" t="s">
        <v>77</v>
      </c>
      <c r="AT286" s="217" t="s">
        <v>68</v>
      </c>
      <c r="AU286" s="217" t="s">
        <v>79</v>
      </c>
      <c r="AY286" s="216" t="s">
        <v>174</v>
      </c>
      <c r="BK286" s="218">
        <f>SUM(BK287:BK300)</f>
        <v>0</v>
      </c>
    </row>
    <row r="287" s="1" customFormat="1" ht="25.5" customHeight="1">
      <c r="B287" s="46"/>
      <c r="C287" s="221" t="s">
        <v>1072</v>
      </c>
      <c r="D287" s="221" t="s">
        <v>176</v>
      </c>
      <c r="E287" s="222" t="s">
        <v>3731</v>
      </c>
      <c r="F287" s="223" t="s">
        <v>3732</v>
      </c>
      <c r="G287" s="224" t="s">
        <v>2158</v>
      </c>
      <c r="H287" s="225">
        <v>7</v>
      </c>
      <c r="I287" s="226"/>
      <c r="J287" s="227">
        <f>ROUND(I287*H287,2)</f>
        <v>0</v>
      </c>
      <c r="K287" s="223" t="s">
        <v>21</v>
      </c>
      <c r="L287" s="72"/>
      <c r="M287" s="228" t="s">
        <v>21</v>
      </c>
      <c r="N287" s="229" t="s">
        <v>40</v>
      </c>
      <c r="O287" s="4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4" t="s">
        <v>181</v>
      </c>
      <c r="AT287" s="24" t="s">
        <v>176</v>
      </c>
      <c r="AU287" s="24" t="s">
        <v>188</v>
      </c>
      <c r="AY287" s="24" t="s">
        <v>174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77</v>
      </c>
      <c r="BK287" s="232">
        <f>ROUND(I287*H287,2)</f>
        <v>0</v>
      </c>
      <c r="BL287" s="24" t="s">
        <v>181</v>
      </c>
      <c r="BM287" s="24" t="s">
        <v>1075</v>
      </c>
    </row>
    <row r="288" s="1" customFormat="1" ht="25.5" customHeight="1">
      <c r="B288" s="46"/>
      <c r="C288" s="221" t="s">
        <v>623</v>
      </c>
      <c r="D288" s="221" t="s">
        <v>176</v>
      </c>
      <c r="E288" s="222" t="s">
        <v>3733</v>
      </c>
      <c r="F288" s="223" t="s">
        <v>3734</v>
      </c>
      <c r="G288" s="224" t="s">
        <v>2158</v>
      </c>
      <c r="H288" s="225">
        <v>4</v>
      </c>
      <c r="I288" s="226"/>
      <c r="J288" s="227">
        <f>ROUND(I288*H288,2)</f>
        <v>0</v>
      </c>
      <c r="K288" s="223" t="s">
        <v>21</v>
      </c>
      <c r="L288" s="72"/>
      <c r="M288" s="228" t="s">
        <v>21</v>
      </c>
      <c r="N288" s="229" t="s">
        <v>40</v>
      </c>
      <c r="O288" s="47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AR288" s="24" t="s">
        <v>181</v>
      </c>
      <c r="AT288" s="24" t="s">
        <v>176</v>
      </c>
      <c r="AU288" s="24" t="s">
        <v>188</v>
      </c>
      <c r="AY288" s="24" t="s">
        <v>174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4" t="s">
        <v>77</v>
      </c>
      <c r="BK288" s="232">
        <f>ROUND(I288*H288,2)</f>
        <v>0</v>
      </c>
      <c r="BL288" s="24" t="s">
        <v>181</v>
      </c>
      <c r="BM288" s="24" t="s">
        <v>995</v>
      </c>
    </row>
    <row r="289" s="1" customFormat="1" ht="38.25" customHeight="1">
      <c r="B289" s="46"/>
      <c r="C289" s="221" t="s">
        <v>1080</v>
      </c>
      <c r="D289" s="221" t="s">
        <v>176</v>
      </c>
      <c r="E289" s="222" t="s">
        <v>3735</v>
      </c>
      <c r="F289" s="223" t="s">
        <v>3736</v>
      </c>
      <c r="G289" s="224" t="s">
        <v>384</v>
      </c>
      <c r="H289" s="225">
        <v>1</v>
      </c>
      <c r="I289" s="226"/>
      <c r="J289" s="227">
        <f>ROUND(I289*H289,2)</f>
        <v>0</v>
      </c>
      <c r="K289" s="223" t="s">
        <v>21</v>
      </c>
      <c r="L289" s="72"/>
      <c r="M289" s="228" t="s">
        <v>21</v>
      </c>
      <c r="N289" s="229" t="s">
        <v>40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181</v>
      </c>
      <c r="AT289" s="24" t="s">
        <v>176</v>
      </c>
      <c r="AU289" s="24" t="s">
        <v>188</v>
      </c>
      <c r="AY289" s="24" t="s">
        <v>174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77</v>
      </c>
      <c r="BK289" s="232">
        <f>ROUND(I289*H289,2)</f>
        <v>0</v>
      </c>
      <c r="BL289" s="24" t="s">
        <v>181</v>
      </c>
      <c r="BM289" s="24" t="s">
        <v>1083</v>
      </c>
    </row>
    <row r="290" s="1" customFormat="1" ht="16.5" customHeight="1">
      <c r="B290" s="46"/>
      <c r="C290" s="221" t="s">
        <v>627</v>
      </c>
      <c r="D290" s="221" t="s">
        <v>176</v>
      </c>
      <c r="E290" s="222" t="s">
        <v>3737</v>
      </c>
      <c r="F290" s="223" t="s">
        <v>3738</v>
      </c>
      <c r="G290" s="224" t="s">
        <v>2426</v>
      </c>
      <c r="H290" s="225">
        <v>520</v>
      </c>
      <c r="I290" s="226"/>
      <c r="J290" s="227">
        <f>ROUND(I290*H290,2)</f>
        <v>0</v>
      </c>
      <c r="K290" s="223" t="s">
        <v>21</v>
      </c>
      <c r="L290" s="72"/>
      <c r="M290" s="228" t="s">
        <v>21</v>
      </c>
      <c r="N290" s="229" t="s">
        <v>40</v>
      </c>
      <c r="O290" s="47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4" t="s">
        <v>181</v>
      </c>
      <c r="AT290" s="24" t="s">
        <v>176</v>
      </c>
      <c r="AU290" s="24" t="s">
        <v>188</v>
      </c>
      <c r="AY290" s="24" t="s">
        <v>174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77</v>
      </c>
      <c r="BK290" s="232">
        <f>ROUND(I290*H290,2)</f>
        <v>0</v>
      </c>
      <c r="BL290" s="24" t="s">
        <v>181</v>
      </c>
      <c r="BM290" s="24" t="s">
        <v>1087</v>
      </c>
    </row>
    <row r="291" s="1" customFormat="1" ht="16.5" customHeight="1">
      <c r="B291" s="46"/>
      <c r="C291" s="221" t="s">
        <v>1089</v>
      </c>
      <c r="D291" s="221" t="s">
        <v>176</v>
      </c>
      <c r="E291" s="222" t="s">
        <v>3739</v>
      </c>
      <c r="F291" s="223" t="s">
        <v>3740</v>
      </c>
      <c r="G291" s="224" t="s">
        <v>2426</v>
      </c>
      <c r="H291" s="225">
        <v>110</v>
      </c>
      <c r="I291" s="226"/>
      <c r="J291" s="227">
        <f>ROUND(I291*H291,2)</f>
        <v>0</v>
      </c>
      <c r="K291" s="223" t="s">
        <v>21</v>
      </c>
      <c r="L291" s="72"/>
      <c r="M291" s="228" t="s">
        <v>21</v>
      </c>
      <c r="N291" s="229" t="s">
        <v>40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4" t="s">
        <v>181</v>
      </c>
      <c r="AT291" s="24" t="s">
        <v>176</v>
      </c>
      <c r="AU291" s="24" t="s">
        <v>188</v>
      </c>
      <c r="AY291" s="24" t="s">
        <v>174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77</v>
      </c>
      <c r="BK291" s="232">
        <f>ROUND(I291*H291,2)</f>
        <v>0</v>
      </c>
      <c r="BL291" s="24" t="s">
        <v>181</v>
      </c>
      <c r="BM291" s="24" t="s">
        <v>1092</v>
      </c>
    </row>
    <row r="292" s="1" customFormat="1" ht="16.5" customHeight="1">
      <c r="B292" s="46"/>
      <c r="C292" s="221" t="s">
        <v>631</v>
      </c>
      <c r="D292" s="221" t="s">
        <v>176</v>
      </c>
      <c r="E292" s="222" t="s">
        <v>3741</v>
      </c>
      <c r="F292" s="223" t="s">
        <v>3742</v>
      </c>
      <c r="G292" s="224" t="s">
        <v>2158</v>
      </c>
      <c r="H292" s="225">
        <v>1</v>
      </c>
      <c r="I292" s="226"/>
      <c r="J292" s="227">
        <f>ROUND(I292*H292,2)</f>
        <v>0</v>
      </c>
      <c r="K292" s="223" t="s">
        <v>21</v>
      </c>
      <c r="L292" s="72"/>
      <c r="M292" s="228" t="s">
        <v>21</v>
      </c>
      <c r="N292" s="229" t="s">
        <v>40</v>
      </c>
      <c r="O292" s="4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AR292" s="24" t="s">
        <v>181</v>
      </c>
      <c r="AT292" s="24" t="s">
        <v>176</v>
      </c>
      <c r="AU292" s="24" t="s">
        <v>188</v>
      </c>
      <c r="AY292" s="24" t="s">
        <v>174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77</v>
      </c>
      <c r="BK292" s="232">
        <f>ROUND(I292*H292,2)</f>
        <v>0</v>
      </c>
      <c r="BL292" s="24" t="s">
        <v>181</v>
      </c>
      <c r="BM292" s="24" t="s">
        <v>636</v>
      </c>
    </row>
    <row r="293" s="1" customFormat="1" ht="16.5" customHeight="1">
      <c r="B293" s="46"/>
      <c r="C293" s="221" t="s">
        <v>1098</v>
      </c>
      <c r="D293" s="221" t="s">
        <v>176</v>
      </c>
      <c r="E293" s="222" t="s">
        <v>3743</v>
      </c>
      <c r="F293" s="223" t="s">
        <v>3744</v>
      </c>
      <c r="G293" s="224" t="s">
        <v>2158</v>
      </c>
      <c r="H293" s="225">
        <v>1</v>
      </c>
      <c r="I293" s="226"/>
      <c r="J293" s="227">
        <f>ROUND(I293*H293,2)</f>
        <v>0</v>
      </c>
      <c r="K293" s="223" t="s">
        <v>21</v>
      </c>
      <c r="L293" s="72"/>
      <c r="M293" s="228" t="s">
        <v>21</v>
      </c>
      <c r="N293" s="229" t="s">
        <v>40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181</v>
      </c>
      <c r="AT293" s="24" t="s">
        <v>176</v>
      </c>
      <c r="AU293" s="24" t="s">
        <v>188</v>
      </c>
      <c r="AY293" s="24" t="s">
        <v>174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77</v>
      </c>
      <c r="BK293" s="232">
        <f>ROUND(I293*H293,2)</f>
        <v>0</v>
      </c>
      <c r="BL293" s="24" t="s">
        <v>181</v>
      </c>
      <c r="BM293" s="24" t="s">
        <v>645</v>
      </c>
    </row>
    <row r="294" s="1" customFormat="1" ht="38.25" customHeight="1">
      <c r="B294" s="46"/>
      <c r="C294" s="221" t="s">
        <v>634</v>
      </c>
      <c r="D294" s="221" t="s">
        <v>176</v>
      </c>
      <c r="E294" s="222" t="s">
        <v>3063</v>
      </c>
      <c r="F294" s="223" t="s">
        <v>3745</v>
      </c>
      <c r="G294" s="224" t="s">
        <v>384</v>
      </c>
      <c r="H294" s="225">
        <v>1</v>
      </c>
      <c r="I294" s="226"/>
      <c r="J294" s="227">
        <f>ROUND(I294*H294,2)</f>
        <v>0</v>
      </c>
      <c r="K294" s="223" t="s">
        <v>21</v>
      </c>
      <c r="L294" s="72"/>
      <c r="M294" s="228" t="s">
        <v>21</v>
      </c>
      <c r="N294" s="229" t="s">
        <v>40</v>
      </c>
      <c r="O294" s="47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4" t="s">
        <v>181</v>
      </c>
      <c r="AT294" s="24" t="s">
        <v>176</v>
      </c>
      <c r="AU294" s="24" t="s">
        <v>188</v>
      </c>
      <c r="AY294" s="24" t="s">
        <v>174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77</v>
      </c>
      <c r="BK294" s="232">
        <f>ROUND(I294*H294,2)</f>
        <v>0</v>
      </c>
      <c r="BL294" s="24" t="s">
        <v>181</v>
      </c>
      <c r="BM294" s="24" t="s">
        <v>905</v>
      </c>
    </row>
    <row r="295" s="1" customFormat="1" ht="38.25" customHeight="1">
      <c r="B295" s="46"/>
      <c r="C295" s="221" t="s">
        <v>1105</v>
      </c>
      <c r="D295" s="221" t="s">
        <v>176</v>
      </c>
      <c r="E295" s="222" t="s">
        <v>3746</v>
      </c>
      <c r="F295" s="223" t="s">
        <v>3747</v>
      </c>
      <c r="G295" s="224" t="s">
        <v>384</v>
      </c>
      <c r="H295" s="225">
        <v>1</v>
      </c>
      <c r="I295" s="226"/>
      <c r="J295" s="227">
        <f>ROUND(I295*H295,2)</f>
        <v>0</v>
      </c>
      <c r="K295" s="223" t="s">
        <v>21</v>
      </c>
      <c r="L295" s="72"/>
      <c r="M295" s="228" t="s">
        <v>21</v>
      </c>
      <c r="N295" s="229" t="s">
        <v>40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181</v>
      </c>
      <c r="AT295" s="24" t="s">
        <v>176</v>
      </c>
      <c r="AU295" s="24" t="s">
        <v>188</v>
      </c>
      <c r="AY295" s="24" t="s">
        <v>174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77</v>
      </c>
      <c r="BK295" s="232">
        <f>ROUND(I295*H295,2)</f>
        <v>0</v>
      </c>
      <c r="BL295" s="24" t="s">
        <v>181</v>
      </c>
      <c r="BM295" s="24" t="s">
        <v>1108</v>
      </c>
    </row>
    <row r="296" s="1" customFormat="1" ht="16.5" customHeight="1">
      <c r="B296" s="46"/>
      <c r="C296" s="221" t="s">
        <v>652</v>
      </c>
      <c r="D296" s="221" t="s">
        <v>176</v>
      </c>
      <c r="E296" s="222" t="s">
        <v>3748</v>
      </c>
      <c r="F296" s="223" t="s">
        <v>3749</v>
      </c>
      <c r="G296" s="224" t="s">
        <v>384</v>
      </c>
      <c r="H296" s="225">
        <v>1</v>
      </c>
      <c r="I296" s="226"/>
      <c r="J296" s="227">
        <f>ROUND(I296*H296,2)</f>
        <v>0</v>
      </c>
      <c r="K296" s="223" t="s">
        <v>21</v>
      </c>
      <c r="L296" s="72"/>
      <c r="M296" s="228" t="s">
        <v>21</v>
      </c>
      <c r="N296" s="229" t="s">
        <v>40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181</v>
      </c>
      <c r="AT296" s="24" t="s">
        <v>176</v>
      </c>
      <c r="AU296" s="24" t="s">
        <v>188</v>
      </c>
      <c r="AY296" s="24" t="s">
        <v>174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77</v>
      </c>
      <c r="BK296" s="232">
        <f>ROUND(I296*H296,2)</f>
        <v>0</v>
      </c>
      <c r="BL296" s="24" t="s">
        <v>181</v>
      </c>
      <c r="BM296" s="24" t="s">
        <v>1114</v>
      </c>
    </row>
    <row r="297" s="1" customFormat="1" ht="25.5" customHeight="1">
      <c r="B297" s="46"/>
      <c r="C297" s="221" t="s">
        <v>1117</v>
      </c>
      <c r="D297" s="221" t="s">
        <v>176</v>
      </c>
      <c r="E297" s="222" t="s">
        <v>3750</v>
      </c>
      <c r="F297" s="223" t="s">
        <v>3751</v>
      </c>
      <c r="G297" s="224" t="s">
        <v>384</v>
      </c>
      <c r="H297" s="225">
        <v>1</v>
      </c>
      <c r="I297" s="226"/>
      <c r="J297" s="227">
        <f>ROUND(I297*H297,2)</f>
        <v>0</v>
      </c>
      <c r="K297" s="223" t="s">
        <v>21</v>
      </c>
      <c r="L297" s="72"/>
      <c r="M297" s="228" t="s">
        <v>21</v>
      </c>
      <c r="N297" s="229" t="s">
        <v>40</v>
      </c>
      <c r="O297" s="47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4" t="s">
        <v>181</v>
      </c>
      <c r="AT297" s="24" t="s">
        <v>176</v>
      </c>
      <c r="AU297" s="24" t="s">
        <v>188</v>
      </c>
      <c r="AY297" s="24" t="s">
        <v>174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77</v>
      </c>
      <c r="BK297" s="232">
        <f>ROUND(I297*H297,2)</f>
        <v>0</v>
      </c>
      <c r="BL297" s="24" t="s">
        <v>181</v>
      </c>
      <c r="BM297" s="24" t="s">
        <v>1120</v>
      </c>
    </row>
    <row r="298" s="1" customFormat="1" ht="25.5" customHeight="1">
      <c r="B298" s="46"/>
      <c r="C298" s="221" t="s">
        <v>655</v>
      </c>
      <c r="D298" s="221" t="s">
        <v>176</v>
      </c>
      <c r="E298" s="222" t="s">
        <v>3752</v>
      </c>
      <c r="F298" s="223" t="s">
        <v>3753</v>
      </c>
      <c r="G298" s="224" t="s">
        <v>384</v>
      </c>
      <c r="H298" s="225">
        <v>1</v>
      </c>
      <c r="I298" s="226"/>
      <c r="J298" s="227">
        <f>ROUND(I298*H298,2)</f>
        <v>0</v>
      </c>
      <c r="K298" s="223" t="s">
        <v>21</v>
      </c>
      <c r="L298" s="72"/>
      <c r="M298" s="228" t="s">
        <v>21</v>
      </c>
      <c r="N298" s="229" t="s">
        <v>40</v>
      </c>
      <c r="O298" s="47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4" t="s">
        <v>181</v>
      </c>
      <c r="AT298" s="24" t="s">
        <v>176</v>
      </c>
      <c r="AU298" s="24" t="s">
        <v>188</v>
      </c>
      <c r="AY298" s="24" t="s">
        <v>174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77</v>
      </c>
      <c r="BK298" s="232">
        <f>ROUND(I298*H298,2)</f>
        <v>0</v>
      </c>
      <c r="BL298" s="24" t="s">
        <v>181</v>
      </c>
      <c r="BM298" s="24" t="s">
        <v>1127</v>
      </c>
    </row>
    <row r="299" s="1" customFormat="1" ht="25.5" customHeight="1">
      <c r="B299" s="46"/>
      <c r="C299" s="221" t="s">
        <v>1128</v>
      </c>
      <c r="D299" s="221" t="s">
        <v>176</v>
      </c>
      <c r="E299" s="222" t="s">
        <v>3065</v>
      </c>
      <c r="F299" s="223" t="s">
        <v>3754</v>
      </c>
      <c r="G299" s="224" t="s">
        <v>2158</v>
      </c>
      <c r="H299" s="225">
        <v>1</v>
      </c>
      <c r="I299" s="226"/>
      <c r="J299" s="227">
        <f>ROUND(I299*H299,2)</f>
        <v>0</v>
      </c>
      <c r="K299" s="223" t="s">
        <v>21</v>
      </c>
      <c r="L299" s="72"/>
      <c r="M299" s="228" t="s">
        <v>21</v>
      </c>
      <c r="N299" s="229" t="s">
        <v>40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181</v>
      </c>
      <c r="AT299" s="24" t="s">
        <v>176</v>
      </c>
      <c r="AU299" s="24" t="s">
        <v>188</v>
      </c>
      <c r="AY299" s="24" t="s">
        <v>174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77</v>
      </c>
      <c r="BK299" s="232">
        <f>ROUND(I299*H299,2)</f>
        <v>0</v>
      </c>
      <c r="BL299" s="24" t="s">
        <v>181</v>
      </c>
      <c r="BM299" s="24" t="s">
        <v>1131</v>
      </c>
    </row>
    <row r="300" s="1" customFormat="1" ht="16.5" customHeight="1">
      <c r="B300" s="46"/>
      <c r="C300" s="221" t="s">
        <v>660</v>
      </c>
      <c r="D300" s="221" t="s">
        <v>176</v>
      </c>
      <c r="E300" s="222" t="s">
        <v>3066</v>
      </c>
      <c r="F300" s="223" t="s">
        <v>3755</v>
      </c>
      <c r="G300" s="224" t="s">
        <v>2158</v>
      </c>
      <c r="H300" s="225">
        <v>1</v>
      </c>
      <c r="I300" s="226"/>
      <c r="J300" s="227">
        <f>ROUND(I300*H300,2)</f>
        <v>0</v>
      </c>
      <c r="K300" s="223" t="s">
        <v>21</v>
      </c>
      <c r="L300" s="72"/>
      <c r="M300" s="228" t="s">
        <v>21</v>
      </c>
      <c r="N300" s="277" t="s">
        <v>40</v>
      </c>
      <c r="O300" s="278"/>
      <c r="P300" s="279">
        <f>O300*H300</f>
        <v>0</v>
      </c>
      <c r="Q300" s="279">
        <v>0</v>
      </c>
      <c r="R300" s="279">
        <f>Q300*H300</f>
        <v>0</v>
      </c>
      <c r="S300" s="279">
        <v>0</v>
      </c>
      <c r="T300" s="280">
        <f>S300*H300</f>
        <v>0</v>
      </c>
      <c r="AR300" s="24" t="s">
        <v>181</v>
      </c>
      <c r="AT300" s="24" t="s">
        <v>176</v>
      </c>
      <c r="AU300" s="24" t="s">
        <v>188</v>
      </c>
      <c r="AY300" s="24" t="s">
        <v>174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4" t="s">
        <v>77</v>
      </c>
      <c r="BK300" s="232">
        <f>ROUND(I300*H300,2)</f>
        <v>0</v>
      </c>
      <c r="BL300" s="24" t="s">
        <v>181</v>
      </c>
      <c r="BM300" s="24" t="s">
        <v>1143</v>
      </c>
    </row>
    <row r="301" s="1" customFormat="1" ht="6.96" customHeight="1">
      <c r="B301" s="67"/>
      <c r="C301" s="68"/>
      <c r="D301" s="68"/>
      <c r="E301" s="68"/>
      <c r="F301" s="68"/>
      <c r="G301" s="68"/>
      <c r="H301" s="68"/>
      <c r="I301" s="166"/>
      <c r="J301" s="68"/>
      <c r="K301" s="68"/>
      <c r="L301" s="72"/>
    </row>
  </sheetData>
  <sheetProtection sheet="1" autoFilter="0" formatColumns="0" formatRows="0" objects="1" scenarios="1" spinCount="100000" saltValue="RtnxEv6lHzpOVIxr0eY+/0LfobxSrBmZ5JlYbgRA81kGxa/bp/Ew30cNdpZiN/kpdk0UIkewDBmxBE/LDCndVw==" hashValue="bDQOJFKpsXLRKpxgomlSixX9DNMT9Ysz48t4OF47WJCdjSv60UNFktatyLHZVhmGdSH8I6zpJ46g82NN7y1agQ==" algorithmName="SHA-512" password="CC35"/>
  <autoFilter ref="C85:K300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3756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ROUND(SUM(BE84:BE173), 2)</f>
        <v>0</v>
      </c>
      <c r="G30" s="47"/>
      <c r="H30" s="47"/>
      <c r="I30" s="158">
        <v>0.20999999999999999</v>
      </c>
      <c r="J30" s="157">
        <f>ROUND(ROUND((SUM(BE84:BE173)),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ROUND(SUM(BF84:BF173), 2)</f>
        <v>0</v>
      </c>
      <c r="G31" s="47"/>
      <c r="H31" s="47"/>
      <c r="I31" s="158">
        <v>0.14999999999999999</v>
      </c>
      <c r="J31" s="157">
        <f>ROUND(ROUND((SUM(BF84:BF173)),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ROUND(SUM(BG84:BG173),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ROUND(SUM(BH84:BH173),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ROUND(SUM(BI84:BI173),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1.4.6 - Elektroinstalace - slaboproud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3757</v>
      </c>
      <c r="E57" s="180"/>
      <c r="F57" s="180"/>
      <c r="G57" s="180"/>
      <c r="H57" s="180"/>
      <c r="I57" s="181"/>
      <c r="J57" s="182">
        <f>J85</f>
        <v>0</v>
      </c>
      <c r="K57" s="183"/>
    </row>
    <row r="58" s="7" customFormat="1" ht="24.96" customHeight="1">
      <c r="B58" s="177"/>
      <c r="C58" s="178"/>
      <c r="D58" s="179" t="s">
        <v>3758</v>
      </c>
      <c r="E58" s="180"/>
      <c r="F58" s="180"/>
      <c r="G58" s="180"/>
      <c r="H58" s="180"/>
      <c r="I58" s="181"/>
      <c r="J58" s="182">
        <f>J93</f>
        <v>0</v>
      </c>
      <c r="K58" s="183"/>
    </row>
    <row r="59" s="7" customFormat="1" ht="24.96" customHeight="1">
      <c r="B59" s="177"/>
      <c r="C59" s="178"/>
      <c r="D59" s="179" t="s">
        <v>3759</v>
      </c>
      <c r="E59" s="180"/>
      <c r="F59" s="180"/>
      <c r="G59" s="180"/>
      <c r="H59" s="180"/>
      <c r="I59" s="181"/>
      <c r="J59" s="182">
        <f>J124</f>
        <v>0</v>
      </c>
      <c r="K59" s="183"/>
    </row>
    <row r="60" s="7" customFormat="1" ht="24.96" customHeight="1">
      <c r="B60" s="177"/>
      <c r="C60" s="178"/>
      <c r="D60" s="179" t="s">
        <v>3760</v>
      </c>
      <c r="E60" s="180"/>
      <c r="F60" s="180"/>
      <c r="G60" s="180"/>
      <c r="H60" s="180"/>
      <c r="I60" s="181"/>
      <c r="J60" s="182">
        <f>J129</f>
        <v>0</v>
      </c>
      <c r="K60" s="183"/>
    </row>
    <row r="61" s="7" customFormat="1" ht="24.96" customHeight="1">
      <c r="B61" s="177"/>
      <c r="C61" s="178"/>
      <c r="D61" s="179" t="s">
        <v>3761</v>
      </c>
      <c r="E61" s="180"/>
      <c r="F61" s="180"/>
      <c r="G61" s="180"/>
      <c r="H61" s="180"/>
      <c r="I61" s="181"/>
      <c r="J61" s="182">
        <f>J138</f>
        <v>0</v>
      </c>
      <c r="K61" s="183"/>
    </row>
    <row r="62" s="7" customFormat="1" ht="24.96" customHeight="1">
      <c r="B62" s="177"/>
      <c r="C62" s="178"/>
      <c r="D62" s="179" t="s">
        <v>3762</v>
      </c>
      <c r="E62" s="180"/>
      <c r="F62" s="180"/>
      <c r="G62" s="180"/>
      <c r="H62" s="180"/>
      <c r="I62" s="181"/>
      <c r="J62" s="182">
        <f>J148</f>
        <v>0</v>
      </c>
      <c r="K62" s="183"/>
    </row>
    <row r="63" s="7" customFormat="1" ht="24.96" customHeight="1">
      <c r="B63" s="177"/>
      <c r="C63" s="178"/>
      <c r="D63" s="179" t="s">
        <v>3763</v>
      </c>
      <c r="E63" s="180"/>
      <c r="F63" s="180"/>
      <c r="G63" s="180"/>
      <c r="H63" s="180"/>
      <c r="I63" s="181"/>
      <c r="J63" s="182">
        <f>J163</f>
        <v>0</v>
      </c>
      <c r="K63" s="183"/>
    </row>
    <row r="64" s="7" customFormat="1" ht="24.96" customHeight="1">
      <c r="B64" s="177"/>
      <c r="C64" s="178"/>
      <c r="D64" s="179" t="s">
        <v>3764</v>
      </c>
      <c r="E64" s="180"/>
      <c r="F64" s="180"/>
      <c r="G64" s="180"/>
      <c r="H64" s="180"/>
      <c r="I64" s="181"/>
      <c r="J64" s="182">
        <f>J169</f>
        <v>0</v>
      </c>
      <c r="K64" s="183"/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="1" customFormat="1" ht="36.96" customHeight="1">
      <c r="B71" s="46"/>
      <c r="C71" s="73" t="s">
        <v>158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 ht="16.5" customHeight="1">
      <c r="B74" s="46"/>
      <c r="C74" s="74"/>
      <c r="D74" s="74"/>
      <c r="E74" s="192" t="str">
        <f>E7</f>
        <v>Rekonstrukce objektu Pernerova 29/383, k.ú. Karlín, Praha 8</v>
      </c>
      <c r="F74" s="76"/>
      <c r="G74" s="76"/>
      <c r="H74" s="76"/>
      <c r="I74" s="191"/>
      <c r="J74" s="74"/>
      <c r="K74" s="74"/>
      <c r="L74" s="72"/>
    </row>
    <row r="75" s="1" customFormat="1" ht="14.4" customHeight="1">
      <c r="B75" s="46"/>
      <c r="C75" s="76" t="s">
        <v>125</v>
      </c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 ht="17.25" customHeight="1">
      <c r="B76" s="46"/>
      <c r="C76" s="74"/>
      <c r="D76" s="74"/>
      <c r="E76" s="82" t="str">
        <f>E9</f>
        <v>1.4.6 - Elektroinstalace - slaboproud</v>
      </c>
      <c r="F76" s="74"/>
      <c r="G76" s="74"/>
      <c r="H76" s="74"/>
      <c r="I76" s="191"/>
      <c r="J76" s="74"/>
      <c r="K76" s="74"/>
      <c r="L76" s="72"/>
    </row>
    <row r="77" s="1" customFormat="1" ht="6.96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="1" customFormat="1" ht="18" customHeight="1">
      <c r="B78" s="46"/>
      <c r="C78" s="76" t="s">
        <v>23</v>
      </c>
      <c r="D78" s="74"/>
      <c r="E78" s="74"/>
      <c r="F78" s="193" t="str">
        <f>F12</f>
        <v xml:space="preserve"> </v>
      </c>
      <c r="G78" s="74"/>
      <c r="H78" s="74"/>
      <c r="I78" s="194" t="s">
        <v>25</v>
      </c>
      <c r="J78" s="85" t="str">
        <f>IF(J12="","",J12)</f>
        <v>7.8.2017</v>
      </c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>
      <c r="B80" s="46"/>
      <c r="C80" s="76" t="s">
        <v>27</v>
      </c>
      <c r="D80" s="74"/>
      <c r="E80" s="74"/>
      <c r="F80" s="193" t="str">
        <f>E15</f>
        <v xml:space="preserve"> </v>
      </c>
      <c r="G80" s="74"/>
      <c r="H80" s="74"/>
      <c r="I80" s="194" t="s">
        <v>32</v>
      </c>
      <c r="J80" s="193" t="str">
        <f>E21</f>
        <v xml:space="preserve"> </v>
      </c>
      <c r="K80" s="74"/>
      <c r="L80" s="72"/>
    </row>
    <row r="81" s="1" customFormat="1" ht="14.4" customHeight="1">
      <c r="B81" s="46"/>
      <c r="C81" s="76" t="s">
        <v>30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="1" customFormat="1" ht="10.32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="9" customFormat="1" ht="29.28" customHeight="1">
      <c r="B83" s="195"/>
      <c r="C83" s="196" t="s">
        <v>159</v>
      </c>
      <c r="D83" s="197" t="s">
        <v>54</v>
      </c>
      <c r="E83" s="197" t="s">
        <v>50</v>
      </c>
      <c r="F83" s="197" t="s">
        <v>160</v>
      </c>
      <c r="G83" s="197" t="s">
        <v>161</v>
      </c>
      <c r="H83" s="197" t="s">
        <v>162</v>
      </c>
      <c r="I83" s="198" t="s">
        <v>163</v>
      </c>
      <c r="J83" s="197" t="s">
        <v>129</v>
      </c>
      <c r="K83" s="199" t="s">
        <v>164</v>
      </c>
      <c r="L83" s="200"/>
      <c r="M83" s="102" t="s">
        <v>165</v>
      </c>
      <c r="N83" s="103" t="s">
        <v>39</v>
      </c>
      <c r="O83" s="103" t="s">
        <v>166</v>
      </c>
      <c r="P83" s="103" t="s">
        <v>167</v>
      </c>
      <c r="Q83" s="103" t="s">
        <v>168</v>
      </c>
      <c r="R83" s="103" t="s">
        <v>169</v>
      </c>
      <c r="S83" s="103" t="s">
        <v>170</v>
      </c>
      <c r="T83" s="104" t="s">
        <v>171</v>
      </c>
    </row>
    <row r="84" s="1" customFormat="1" ht="29.28" customHeight="1">
      <c r="B84" s="46"/>
      <c r="C84" s="108" t="s">
        <v>130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P85+P93+P124+P129+P138+P148+P163+P169</f>
        <v>0</v>
      </c>
      <c r="Q84" s="106"/>
      <c r="R84" s="202">
        <f>R85+R93+R124+R129+R138+R148+R163+R169</f>
        <v>0</v>
      </c>
      <c r="S84" s="106"/>
      <c r="T84" s="203">
        <f>T85+T93+T124+T129+T138+T148+T163+T169</f>
        <v>0</v>
      </c>
      <c r="AT84" s="24" t="s">
        <v>68</v>
      </c>
      <c r="AU84" s="24" t="s">
        <v>131</v>
      </c>
      <c r="BK84" s="204">
        <f>BK85+BK93+BK124+BK129+BK138+BK148+BK163+BK169</f>
        <v>0</v>
      </c>
    </row>
    <row r="85" s="10" customFormat="1" ht="37.44" customHeight="1">
      <c r="B85" s="205"/>
      <c r="C85" s="206"/>
      <c r="D85" s="207" t="s">
        <v>68</v>
      </c>
      <c r="E85" s="208" t="s">
        <v>2352</v>
      </c>
      <c r="F85" s="208" t="s">
        <v>3765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SUM(P86:P92)</f>
        <v>0</v>
      </c>
      <c r="Q85" s="213"/>
      <c r="R85" s="214">
        <f>SUM(R86:R92)</f>
        <v>0</v>
      </c>
      <c r="S85" s="213"/>
      <c r="T85" s="215">
        <f>SUM(T86:T92)</f>
        <v>0</v>
      </c>
      <c r="AR85" s="216" t="s">
        <v>188</v>
      </c>
      <c r="AT85" s="217" t="s">
        <v>68</v>
      </c>
      <c r="AU85" s="217" t="s">
        <v>69</v>
      </c>
      <c r="AY85" s="216" t="s">
        <v>174</v>
      </c>
      <c r="BK85" s="218">
        <f>SUM(BK86:BK92)</f>
        <v>0</v>
      </c>
    </row>
    <row r="86" s="1" customFormat="1" ht="25.5" customHeight="1">
      <c r="B86" s="46"/>
      <c r="C86" s="221" t="s">
        <v>69</v>
      </c>
      <c r="D86" s="221" t="s">
        <v>176</v>
      </c>
      <c r="E86" s="222" t="s">
        <v>3440</v>
      </c>
      <c r="F86" s="223" t="s">
        <v>3766</v>
      </c>
      <c r="G86" s="224" t="s">
        <v>2158</v>
      </c>
      <c r="H86" s="225">
        <v>32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326</v>
      </c>
      <c r="AT86" s="24" t="s">
        <v>176</v>
      </c>
      <c r="AU86" s="24" t="s">
        <v>77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326</v>
      </c>
      <c r="BM86" s="24" t="s">
        <v>79</v>
      </c>
    </row>
    <row r="87" s="1" customFormat="1" ht="25.5" customHeight="1">
      <c r="B87" s="46"/>
      <c r="C87" s="221" t="s">
        <v>69</v>
      </c>
      <c r="D87" s="221" t="s">
        <v>176</v>
      </c>
      <c r="E87" s="222" t="s">
        <v>3442</v>
      </c>
      <c r="F87" s="223" t="s">
        <v>3767</v>
      </c>
      <c r="G87" s="224" t="s">
        <v>2158</v>
      </c>
      <c r="H87" s="225">
        <v>1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326</v>
      </c>
      <c r="AT87" s="24" t="s">
        <v>176</v>
      </c>
      <c r="AU87" s="24" t="s">
        <v>77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326</v>
      </c>
      <c r="BM87" s="24" t="s">
        <v>181</v>
      </c>
    </row>
    <row r="88" s="1" customFormat="1" ht="16.5" customHeight="1">
      <c r="B88" s="46"/>
      <c r="C88" s="221" t="s">
        <v>69</v>
      </c>
      <c r="D88" s="221" t="s">
        <v>176</v>
      </c>
      <c r="E88" s="222" t="s">
        <v>3447</v>
      </c>
      <c r="F88" s="223" t="s">
        <v>3768</v>
      </c>
      <c r="G88" s="224" t="s">
        <v>2158</v>
      </c>
      <c r="H88" s="225">
        <v>1000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40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326</v>
      </c>
      <c r="AT88" s="24" t="s">
        <v>176</v>
      </c>
      <c r="AU88" s="24" t="s">
        <v>77</v>
      </c>
      <c r="AY88" s="24" t="s">
        <v>174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77</v>
      </c>
      <c r="BK88" s="232">
        <f>ROUND(I88*H88,2)</f>
        <v>0</v>
      </c>
      <c r="BL88" s="24" t="s">
        <v>326</v>
      </c>
      <c r="BM88" s="24" t="s">
        <v>191</v>
      </c>
    </row>
    <row r="89" s="1" customFormat="1" ht="25.5" customHeight="1">
      <c r="B89" s="46"/>
      <c r="C89" s="221" t="s">
        <v>69</v>
      </c>
      <c r="D89" s="221" t="s">
        <v>176</v>
      </c>
      <c r="E89" s="222" t="s">
        <v>3450</v>
      </c>
      <c r="F89" s="223" t="s">
        <v>3769</v>
      </c>
      <c r="G89" s="224" t="s">
        <v>2158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326</v>
      </c>
      <c r="AT89" s="24" t="s">
        <v>176</v>
      </c>
      <c r="AU89" s="24" t="s">
        <v>77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326</v>
      </c>
      <c r="BM89" s="24" t="s">
        <v>196</v>
      </c>
    </row>
    <row r="90" s="1" customFormat="1" ht="25.5" customHeight="1">
      <c r="B90" s="46"/>
      <c r="C90" s="221" t="s">
        <v>69</v>
      </c>
      <c r="D90" s="221" t="s">
        <v>176</v>
      </c>
      <c r="E90" s="222" t="s">
        <v>2935</v>
      </c>
      <c r="F90" s="223" t="s">
        <v>3770</v>
      </c>
      <c r="G90" s="224" t="s">
        <v>276</v>
      </c>
      <c r="H90" s="225">
        <v>25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326</v>
      </c>
      <c r="AT90" s="24" t="s">
        <v>176</v>
      </c>
      <c r="AU90" s="24" t="s">
        <v>77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326</v>
      </c>
      <c r="BM90" s="24" t="s">
        <v>202</v>
      </c>
    </row>
    <row r="91" s="1" customFormat="1" ht="25.5" customHeight="1">
      <c r="B91" s="46"/>
      <c r="C91" s="221" t="s">
        <v>69</v>
      </c>
      <c r="D91" s="221" t="s">
        <v>176</v>
      </c>
      <c r="E91" s="222" t="s">
        <v>2947</v>
      </c>
      <c r="F91" s="223" t="s">
        <v>3771</v>
      </c>
      <c r="G91" s="224" t="s">
        <v>384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326</v>
      </c>
      <c r="AT91" s="24" t="s">
        <v>176</v>
      </c>
      <c r="AU91" s="24" t="s">
        <v>77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326</v>
      </c>
      <c r="BM91" s="24" t="s">
        <v>207</v>
      </c>
    </row>
    <row r="92" s="1" customFormat="1" ht="16.5" customHeight="1">
      <c r="B92" s="46"/>
      <c r="C92" s="221" t="s">
        <v>69</v>
      </c>
      <c r="D92" s="221" t="s">
        <v>176</v>
      </c>
      <c r="E92" s="222" t="s">
        <v>3772</v>
      </c>
      <c r="F92" s="223" t="s">
        <v>3773</v>
      </c>
      <c r="G92" s="224" t="s">
        <v>384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40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326</v>
      </c>
      <c r="AT92" s="24" t="s">
        <v>176</v>
      </c>
      <c r="AU92" s="24" t="s">
        <v>77</v>
      </c>
      <c r="AY92" s="24" t="s">
        <v>174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77</v>
      </c>
      <c r="BK92" s="232">
        <f>ROUND(I92*H92,2)</f>
        <v>0</v>
      </c>
      <c r="BL92" s="24" t="s">
        <v>326</v>
      </c>
      <c r="BM92" s="24" t="s">
        <v>211</v>
      </c>
    </row>
    <row r="93" s="10" customFormat="1" ht="37.44" customHeight="1">
      <c r="B93" s="205"/>
      <c r="C93" s="206"/>
      <c r="D93" s="207" t="s">
        <v>68</v>
      </c>
      <c r="E93" s="208" t="s">
        <v>2503</v>
      </c>
      <c r="F93" s="208" t="s">
        <v>3774</v>
      </c>
      <c r="G93" s="206"/>
      <c r="H93" s="206"/>
      <c r="I93" s="209"/>
      <c r="J93" s="210">
        <f>BK93</f>
        <v>0</v>
      </c>
      <c r="K93" s="206"/>
      <c r="L93" s="211"/>
      <c r="M93" s="212"/>
      <c r="N93" s="213"/>
      <c r="O93" s="213"/>
      <c r="P93" s="214">
        <f>SUM(P94:P123)</f>
        <v>0</v>
      </c>
      <c r="Q93" s="213"/>
      <c r="R93" s="214">
        <f>SUM(R94:R123)</f>
        <v>0</v>
      </c>
      <c r="S93" s="213"/>
      <c r="T93" s="215">
        <f>SUM(T94:T123)</f>
        <v>0</v>
      </c>
      <c r="AR93" s="216" t="s">
        <v>188</v>
      </c>
      <c r="AT93" s="217" t="s">
        <v>68</v>
      </c>
      <c r="AU93" s="217" t="s">
        <v>69</v>
      </c>
      <c r="AY93" s="216" t="s">
        <v>174</v>
      </c>
      <c r="BK93" s="218">
        <f>SUM(BK94:BK123)</f>
        <v>0</v>
      </c>
    </row>
    <row r="94" s="1" customFormat="1" ht="38.25" customHeight="1">
      <c r="B94" s="46"/>
      <c r="C94" s="221" t="s">
        <v>69</v>
      </c>
      <c r="D94" s="221" t="s">
        <v>176</v>
      </c>
      <c r="E94" s="222" t="s">
        <v>3459</v>
      </c>
      <c r="F94" s="223" t="s">
        <v>3775</v>
      </c>
      <c r="G94" s="224" t="s">
        <v>384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326</v>
      </c>
      <c r="AT94" s="24" t="s">
        <v>176</v>
      </c>
      <c r="AU94" s="24" t="s">
        <v>77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326</v>
      </c>
      <c r="BM94" s="24" t="s">
        <v>214</v>
      </c>
    </row>
    <row r="95" s="1" customFormat="1" ht="25.5" customHeight="1">
      <c r="B95" s="46"/>
      <c r="C95" s="221" t="s">
        <v>69</v>
      </c>
      <c r="D95" s="221" t="s">
        <v>176</v>
      </c>
      <c r="E95" s="222" t="s">
        <v>3461</v>
      </c>
      <c r="F95" s="223" t="s">
        <v>3776</v>
      </c>
      <c r="G95" s="224" t="s">
        <v>384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326</v>
      </c>
      <c r="AT95" s="24" t="s">
        <v>176</v>
      </c>
      <c r="AU95" s="24" t="s">
        <v>77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326</v>
      </c>
      <c r="BM95" s="24" t="s">
        <v>218</v>
      </c>
    </row>
    <row r="96" s="1" customFormat="1" ht="16.5" customHeight="1">
      <c r="B96" s="46"/>
      <c r="C96" s="221" t="s">
        <v>69</v>
      </c>
      <c r="D96" s="221" t="s">
        <v>176</v>
      </c>
      <c r="E96" s="222" t="s">
        <v>3463</v>
      </c>
      <c r="F96" s="223" t="s">
        <v>3777</v>
      </c>
      <c r="G96" s="224" t="s">
        <v>2158</v>
      </c>
      <c r="H96" s="225">
        <v>2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326</v>
      </c>
      <c r="AT96" s="24" t="s">
        <v>176</v>
      </c>
      <c r="AU96" s="24" t="s">
        <v>77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326</v>
      </c>
      <c r="BM96" s="24" t="s">
        <v>221</v>
      </c>
    </row>
    <row r="97" s="1" customFormat="1" ht="16.5" customHeight="1">
      <c r="B97" s="46"/>
      <c r="C97" s="221" t="s">
        <v>69</v>
      </c>
      <c r="D97" s="221" t="s">
        <v>176</v>
      </c>
      <c r="E97" s="222" t="s">
        <v>3465</v>
      </c>
      <c r="F97" s="223" t="s">
        <v>3778</v>
      </c>
      <c r="G97" s="224" t="s">
        <v>2158</v>
      </c>
      <c r="H97" s="225">
        <v>9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326</v>
      </c>
      <c r="AT97" s="24" t="s">
        <v>176</v>
      </c>
      <c r="AU97" s="24" t="s">
        <v>77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326</v>
      </c>
      <c r="BM97" s="24" t="s">
        <v>226</v>
      </c>
    </row>
    <row r="98" s="1" customFormat="1" ht="16.5" customHeight="1">
      <c r="B98" s="46"/>
      <c r="C98" s="221" t="s">
        <v>69</v>
      </c>
      <c r="D98" s="221" t="s">
        <v>176</v>
      </c>
      <c r="E98" s="222" t="s">
        <v>3467</v>
      </c>
      <c r="F98" s="223" t="s">
        <v>3779</v>
      </c>
      <c r="G98" s="224" t="s">
        <v>2158</v>
      </c>
      <c r="H98" s="225">
        <v>11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40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326</v>
      </c>
      <c r="AT98" s="24" t="s">
        <v>176</v>
      </c>
      <c r="AU98" s="24" t="s">
        <v>77</v>
      </c>
      <c r="AY98" s="24" t="s">
        <v>174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77</v>
      </c>
      <c r="BK98" s="232">
        <f>ROUND(I98*H98,2)</f>
        <v>0</v>
      </c>
      <c r="BL98" s="24" t="s">
        <v>326</v>
      </c>
      <c r="BM98" s="24" t="s">
        <v>232</v>
      </c>
    </row>
    <row r="99" s="1" customFormat="1" ht="16.5" customHeight="1">
      <c r="B99" s="46"/>
      <c r="C99" s="221" t="s">
        <v>69</v>
      </c>
      <c r="D99" s="221" t="s">
        <v>176</v>
      </c>
      <c r="E99" s="222" t="s">
        <v>3469</v>
      </c>
      <c r="F99" s="223" t="s">
        <v>3780</v>
      </c>
      <c r="G99" s="224" t="s">
        <v>2158</v>
      </c>
      <c r="H99" s="225">
        <v>60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40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326</v>
      </c>
      <c r="AT99" s="24" t="s">
        <v>176</v>
      </c>
      <c r="AU99" s="24" t="s">
        <v>77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326</v>
      </c>
      <c r="BM99" s="24" t="s">
        <v>238</v>
      </c>
    </row>
    <row r="100" s="1" customFormat="1" ht="16.5" customHeight="1">
      <c r="B100" s="46"/>
      <c r="C100" s="221" t="s">
        <v>69</v>
      </c>
      <c r="D100" s="221" t="s">
        <v>176</v>
      </c>
      <c r="E100" s="222" t="s">
        <v>3471</v>
      </c>
      <c r="F100" s="223" t="s">
        <v>3781</v>
      </c>
      <c r="G100" s="224" t="s">
        <v>2158</v>
      </c>
      <c r="H100" s="225">
        <v>100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326</v>
      </c>
      <c r="AT100" s="24" t="s">
        <v>176</v>
      </c>
      <c r="AU100" s="24" t="s">
        <v>77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326</v>
      </c>
      <c r="BM100" s="24" t="s">
        <v>243</v>
      </c>
    </row>
    <row r="101" s="1" customFormat="1" ht="16.5" customHeight="1">
      <c r="B101" s="46"/>
      <c r="C101" s="221" t="s">
        <v>69</v>
      </c>
      <c r="D101" s="221" t="s">
        <v>176</v>
      </c>
      <c r="E101" s="222" t="s">
        <v>3473</v>
      </c>
      <c r="F101" s="223" t="s">
        <v>3782</v>
      </c>
      <c r="G101" s="224" t="s">
        <v>2158</v>
      </c>
      <c r="H101" s="225">
        <v>4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326</v>
      </c>
      <c r="AT101" s="24" t="s">
        <v>176</v>
      </c>
      <c r="AU101" s="24" t="s">
        <v>77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326</v>
      </c>
      <c r="BM101" s="24" t="s">
        <v>247</v>
      </c>
    </row>
    <row r="102" s="1" customFormat="1" ht="16.5" customHeight="1">
      <c r="B102" s="46"/>
      <c r="C102" s="221" t="s">
        <v>69</v>
      </c>
      <c r="D102" s="221" t="s">
        <v>176</v>
      </c>
      <c r="E102" s="222" t="s">
        <v>3475</v>
      </c>
      <c r="F102" s="223" t="s">
        <v>3783</v>
      </c>
      <c r="G102" s="224" t="s">
        <v>2158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326</v>
      </c>
      <c r="AT102" s="24" t="s">
        <v>176</v>
      </c>
      <c r="AU102" s="24" t="s">
        <v>77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326</v>
      </c>
      <c r="BM102" s="24" t="s">
        <v>252</v>
      </c>
    </row>
    <row r="103" s="1" customFormat="1" ht="16.5" customHeight="1">
      <c r="B103" s="46"/>
      <c r="C103" s="221" t="s">
        <v>69</v>
      </c>
      <c r="D103" s="221" t="s">
        <v>176</v>
      </c>
      <c r="E103" s="222" t="s">
        <v>2969</v>
      </c>
      <c r="F103" s="223" t="s">
        <v>3784</v>
      </c>
      <c r="G103" s="224" t="s">
        <v>2158</v>
      </c>
      <c r="H103" s="225">
        <v>3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326</v>
      </c>
      <c r="AT103" s="24" t="s">
        <v>176</v>
      </c>
      <c r="AU103" s="24" t="s">
        <v>77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326</v>
      </c>
      <c r="BM103" s="24" t="s">
        <v>256</v>
      </c>
    </row>
    <row r="104" s="1" customFormat="1" ht="16.5" customHeight="1">
      <c r="B104" s="46"/>
      <c r="C104" s="221" t="s">
        <v>69</v>
      </c>
      <c r="D104" s="221" t="s">
        <v>176</v>
      </c>
      <c r="E104" s="222" t="s">
        <v>3478</v>
      </c>
      <c r="F104" s="223" t="s">
        <v>3785</v>
      </c>
      <c r="G104" s="224" t="s">
        <v>2158</v>
      </c>
      <c r="H104" s="225">
        <v>3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326</v>
      </c>
      <c r="AT104" s="24" t="s">
        <v>176</v>
      </c>
      <c r="AU104" s="24" t="s">
        <v>77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326</v>
      </c>
      <c r="BM104" s="24" t="s">
        <v>262</v>
      </c>
    </row>
    <row r="105" s="1" customFormat="1" ht="25.5" customHeight="1">
      <c r="B105" s="46"/>
      <c r="C105" s="221" t="s">
        <v>69</v>
      </c>
      <c r="D105" s="221" t="s">
        <v>176</v>
      </c>
      <c r="E105" s="222" t="s">
        <v>3480</v>
      </c>
      <c r="F105" s="223" t="s">
        <v>3786</v>
      </c>
      <c r="G105" s="224" t="s">
        <v>2158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326</v>
      </c>
      <c r="AT105" s="24" t="s">
        <v>176</v>
      </c>
      <c r="AU105" s="24" t="s">
        <v>77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326</v>
      </c>
      <c r="BM105" s="24" t="s">
        <v>266</v>
      </c>
    </row>
    <row r="106" s="1" customFormat="1" ht="25.5" customHeight="1">
      <c r="B106" s="46"/>
      <c r="C106" s="221" t="s">
        <v>69</v>
      </c>
      <c r="D106" s="221" t="s">
        <v>176</v>
      </c>
      <c r="E106" s="222" t="s">
        <v>2971</v>
      </c>
      <c r="F106" s="223" t="s">
        <v>3787</v>
      </c>
      <c r="G106" s="224" t="s">
        <v>2158</v>
      </c>
      <c r="H106" s="225">
        <v>67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326</v>
      </c>
      <c r="AT106" s="24" t="s">
        <v>176</v>
      </c>
      <c r="AU106" s="24" t="s">
        <v>77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326</v>
      </c>
      <c r="BM106" s="24" t="s">
        <v>269</v>
      </c>
    </row>
    <row r="107" s="1" customFormat="1" ht="38.25" customHeight="1">
      <c r="B107" s="46"/>
      <c r="C107" s="221" t="s">
        <v>69</v>
      </c>
      <c r="D107" s="221" t="s">
        <v>176</v>
      </c>
      <c r="E107" s="222" t="s">
        <v>2973</v>
      </c>
      <c r="F107" s="223" t="s">
        <v>3788</v>
      </c>
      <c r="G107" s="224" t="s">
        <v>2158</v>
      </c>
      <c r="H107" s="225">
        <v>12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326</v>
      </c>
      <c r="AT107" s="24" t="s">
        <v>176</v>
      </c>
      <c r="AU107" s="24" t="s">
        <v>77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326</v>
      </c>
      <c r="BM107" s="24" t="s">
        <v>273</v>
      </c>
    </row>
    <row r="108" s="1" customFormat="1" ht="25.5" customHeight="1">
      <c r="B108" s="46"/>
      <c r="C108" s="221" t="s">
        <v>69</v>
      </c>
      <c r="D108" s="221" t="s">
        <v>176</v>
      </c>
      <c r="E108" s="222" t="s">
        <v>2975</v>
      </c>
      <c r="F108" s="223" t="s">
        <v>3789</v>
      </c>
      <c r="G108" s="224" t="s">
        <v>2158</v>
      </c>
      <c r="H108" s="225">
        <v>4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326</v>
      </c>
      <c r="AT108" s="24" t="s">
        <v>176</v>
      </c>
      <c r="AU108" s="24" t="s">
        <v>77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326</v>
      </c>
      <c r="BM108" s="24" t="s">
        <v>277</v>
      </c>
    </row>
    <row r="109" s="1" customFormat="1" ht="38.25" customHeight="1">
      <c r="B109" s="46"/>
      <c r="C109" s="221" t="s">
        <v>69</v>
      </c>
      <c r="D109" s="221" t="s">
        <v>176</v>
      </c>
      <c r="E109" s="222" t="s">
        <v>2977</v>
      </c>
      <c r="F109" s="223" t="s">
        <v>3790</v>
      </c>
      <c r="G109" s="224" t="s">
        <v>2158</v>
      </c>
      <c r="H109" s="225">
        <v>16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326</v>
      </c>
      <c r="AT109" s="24" t="s">
        <v>176</v>
      </c>
      <c r="AU109" s="24" t="s">
        <v>77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326</v>
      </c>
      <c r="BM109" s="24" t="s">
        <v>281</v>
      </c>
    </row>
    <row r="110" s="1" customFormat="1" ht="16.5" customHeight="1">
      <c r="B110" s="46"/>
      <c r="C110" s="221" t="s">
        <v>69</v>
      </c>
      <c r="D110" s="221" t="s">
        <v>176</v>
      </c>
      <c r="E110" s="222" t="s">
        <v>3490</v>
      </c>
      <c r="F110" s="223" t="s">
        <v>3791</v>
      </c>
      <c r="G110" s="224" t="s">
        <v>2158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326</v>
      </c>
      <c r="AT110" s="24" t="s">
        <v>176</v>
      </c>
      <c r="AU110" s="24" t="s">
        <v>77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326</v>
      </c>
      <c r="BM110" s="24" t="s">
        <v>284</v>
      </c>
    </row>
    <row r="111" s="1" customFormat="1" ht="16.5" customHeight="1">
      <c r="B111" s="46"/>
      <c r="C111" s="221" t="s">
        <v>69</v>
      </c>
      <c r="D111" s="221" t="s">
        <v>176</v>
      </c>
      <c r="E111" s="222" t="s">
        <v>3492</v>
      </c>
      <c r="F111" s="223" t="s">
        <v>3792</v>
      </c>
      <c r="G111" s="224" t="s">
        <v>276</v>
      </c>
      <c r="H111" s="225">
        <v>10900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326</v>
      </c>
      <c r="AT111" s="24" t="s">
        <v>176</v>
      </c>
      <c r="AU111" s="24" t="s">
        <v>77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326</v>
      </c>
      <c r="BM111" s="24" t="s">
        <v>288</v>
      </c>
    </row>
    <row r="112" s="1" customFormat="1" ht="16.5" customHeight="1">
      <c r="B112" s="46"/>
      <c r="C112" s="221" t="s">
        <v>69</v>
      </c>
      <c r="D112" s="221" t="s">
        <v>176</v>
      </c>
      <c r="E112" s="222" t="s">
        <v>3494</v>
      </c>
      <c r="F112" s="223" t="s">
        <v>3793</v>
      </c>
      <c r="G112" s="224" t="s">
        <v>276</v>
      </c>
      <c r="H112" s="225">
        <v>70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40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326</v>
      </c>
      <c r="AT112" s="24" t="s">
        <v>176</v>
      </c>
      <c r="AU112" s="24" t="s">
        <v>77</v>
      </c>
      <c r="AY112" s="24" t="s">
        <v>174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77</v>
      </c>
      <c r="BK112" s="232">
        <f>ROUND(I112*H112,2)</f>
        <v>0</v>
      </c>
      <c r="BL112" s="24" t="s">
        <v>326</v>
      </c>
      <c r="BM112" s="24" t="s">
        <v>292</v>
      </c>
    </row>
    <row r="113" s="1" customFormat="1" ht="16.5" customHeight="1">
      <c r="B113" s="46"/>
      <c r="C113" s="221" t="s">
        <v>69</v>
      </c>
      <c r="D113" s="221" t="s">
        <v>176</v>
      </c>
      <c r="E113" s="222" t="s">
        <v>3496</v>
      </c>
      <c r="F113" s="223" t="s">
        <v>3794</v>
      </c>
      <c r="G113" s="224" t="s">
        <v>276</v>
      </c>
      <c r="H113" s="225">
        <v>60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326</v>
      </c>
      <c r="AT113" s="24" t="s">
        <v>176</v>
      </c>
      <c r="AU113" s="24" t="s">
        <v>77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326</v>
      </c>
      <c r="BM113" s="24" t="s">
        <v>299</v>
      </c>
    </row>
    <row r="114" s="1" customFormat="1" ht="16.5" customHeight="1">
      <c r="B114" s="46"/>
      <c r="C114" s="221" t="s">
        <v>69</v>
      </c>
      <c r="D114" s="221" t="s">
        <v>176</v>
      </c>
      <c r="E114" s="222" t="s">
        <v>3498</v>
      </c>
      <c r="F114" s="223" t="s">
        <v>3795</v>
      </c>
      <c r="G114" s="224" t="s">
        <v>276</v>
      </c>
      <c r="H114" s="225">
        <v>800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40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326</v>
      </c>
      <c r="AT114" s="24" t="s">
        <v>176</v>
      </c>
      <c r="AU114" s="24" t="s">
        <v>77</v>
      </c>
      <c r="AY114" s="24" t="s">
        <v>174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77</v>
      </c>
      <c r="BK114" s="232">
        <f>ROUND(I114*H114,2)</f>
        <v>0</v>
      </c>
      <c r="BL114" s="24" t="s">
        <v>326</v>
      </c>
      <c r="BM114" s="24" t="s">
        <v>306</v>
      </c>
    </row>
    <row r="115" s="1" customFormat="1" ht="16.5" customHeight="1">
      <c r="B115" s="46"/>
      <c r="C115" s="221" t="s">
        <v>69</v>
      </c>
      <c r="D115" s="221" t="s">
        <v>176</v>
      </c>
      <c r="E115" s="222" t="s">
        <v>3500</v>
      </c>
      <c r="F115" s="223" t="s">
        <v>3796</v>
      </c>
      <c r="G115" s="224" t="s">
        <v>276</v>
      </c>
      <c r="H115" s="225">
        <v>60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326</v>
      </c>
      <c r="AT115" s="24" t="s">
        <v>176</v>
      </c>
      <c r="AU115" s="24" t="s">
        <v>77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326</v>
      </c>
      <c r="BM115" s="24" t="s">
        <v>312</v>
      </c>
    </row>
    <row r="116" s="1" customFormat="1" ht="16.5" customHeight="1">
      <c r="B116" s="46"/>
      <c r="C116" s="221" t="s">
        <v>69</v>
      </c>
      <c r="D116" s="221" t="s">
        <v>176</v>
      </c>
      <c r="E116" s="222" t="s">
        <v>3502</v>
      </c>
      <c r="F116" s="223" t="s">
        <v>3797</v>
      </c>
      <c r="G116" s="224" t="s">
        <v>276</v>
      </c>
      <c r="H116" s="225">
        <v>120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40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326</v>
      </c>
      <c r="AT116" s="24" t="s">
        <v>176</v>
      </c>
      <c r="AU116" s="24" t="s">
        <v>77</v>
      </c>
      <c r="AY116" s="24" t="s">
        <v>174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77</v>
      </c>
      <c r="BK116" s="232">
        <f>ROUND(I116*H116,2)</f>
        <v>0</v>
      </c>
      <c r="BL116" s="24" t="s">
        <v>326</v>
      </c>
      <c r="BM116" s="24" t="s">
        <v>317</v>
      </c>
    </row>
    <row r="117" s="1" customFormat="1" ht="25.5" customHeight="1">
      <c r="B117" s="46"/>
      <c r="C117" s="221" t="s">
        <v>69</v>
      </c>
      <c r="D117" s="221" t="s">
        <v>176</v>
      </c>
      <c r="E117" s="222" t="s">
        <v>3504</v>
      </c>
      <c r="F117" s="223" t="s">
        <v>3798</v>
      </c>
      <c r="G117" s="224" t="s">
        <v>276</v>
      </c>
      <c r="H117" s="225">
        <v>800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326</v>
      </c>
      <c r="AT117" s="24" t="s">
        <v>176</v>
      </c>
      <c r="AU117" s="24" t="s">
        <v>77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326</v>
      </c>
      <c r="BM117" s="24" t="s">
        <v>323</v>
      </c>
    </row>
    <row r="118" s="1" customFormat="1" ht="25.5" customHeight="1">
      <c r="B118" s="46"/>
      <c r="C118" s="221" t="s">
        <v>69</v>
      </c>
      <c r="D118" s="221" t="s">
        <v>176</v>
      </c>
      <c r="E118" s="222" t="s">
        <v>3506</v>
      </c>
      <c r="F118" s="223" t="s">
        <v>3799</v>
      </c>
      <c r="G118" s="224" t="s">
        <v>276</v>
      </c>
      <c r="H118" s="225">
        <v>45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326</v>
      </c>
      <c r="AT118" s="24" t="s">
        <v>176</v>
      </c>
      <c r="AU118" s="24" t="s">
        <v>77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326</v>
      </c>
      <c r="BM118" s="24" t="s">
        <v>326</v>
      </c>
    </row>
    <row r="119" s="1" customFormat="1" ht="25.5" customHeight="1">
      <c r="B119" s="46"/>
      <c r="C119" s="221" t="s">
        <v>69</v>
      </c>
      <c r="D119" s="221" t="s">
        <v>176</v>
      </c>
      <c r="E119" s="222" t="s">
        <v>3508</v>
      </c>
      <c r="F119" s="223" t="s">
        <v>3800</v>
      </c>
      <c r="G119" s="224" t="s">
        <v>276</v>
      </c>
      <c r="H119" s="225">
        <v>70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40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326</v>
      </c>
      <c r="AT119" s="24" t="s">
        <v>176</v>
      </c>
      <c r="AU119" s="24" t="s">
        <v>77</v>
      </c>
      <c r="AY119" s="24" t="s">
        <v>174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77</v>
      </c>
      <c r="BK119" s="232">
        <f>ROUND(I119*H119,2)</f>
        <v>0</v>
      </c>
      <c r="BL119" s="24" t="s">
        <v>326</v>
      </c>
      <c r="BM119" s="24" t="s">
        <v>331</v>
      </c>
    </row>
    <row r="120" s="1" customFormat="1" ht="25.5" customHeight="1">
      <c r="B120" s="46"/>
      <c r="C120" s="221" t="s">
        <v>69</v>
      </c>
      <c r="D120" s="221" t="s">
        <v>176</v>
      </c>
      <c r="E120" s="222" t="s">
        <v>3510</v>
      </c>
      <c r="F120" s="223" t="s">
        <v>3801</v>
      </c>
      <c r="G120" s="224" t="s">
        <v>276</v>
      </c>
      <c r="H120" s="225">
        <v>6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40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326</v>
      </c>
      <c r="AT120" s="24" t="s">
        <v>176</v>
      </c>
      <c r="AU120" s="24" t="s">
        <v>77</v>
      </c>
      <c r="AY120" s="24" t="s">
        <v>174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77</v>
      </c>
      <c r="BK120" s="232">
        <f>ROUND(I120*H120,2)</f>
        <v>0</v>
      </c>
      <c r="BL120" s="24" t="s">
        <v>326</v>
      </c>
      <c r="BM120" s="24" t="s">
        <v>335</v>
      </c>
    </row>
    <row r="121" s="1" customFormat="1" ht="16.5" customHeight="1">
      <c r="B121" s="46"/>
      <c r="C121" s="221" t="s">
        <v>69</v>
      </c>
      <c r="D121" s="221" t="s">
        <v>176</v>
      </c>
      <c r="E121" s="222" t="s">
        <v>3512</v>
      </c>
      <c r="F121" s="223" t="s">
        <v>3802</v>
      </c>
      <c r="G121" s="224" t="s">
        <v>276</v>
      </c>
      <c r="H121" s="225">
        <v>750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326</v>
      </c>
      <c r="AT121" s="24" t="s">
        <v>176</v>
      </c>
      <c r="AU121" s="24" t="s">
        <v>77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326</v>
      </c>
      <c r="BM121" s="24" t="s">
        <v>341</v>
      </c>
    </row>
    <row r="122" s="1" customFormat="1" ht="25.5" customHeight="1">
      <c r="B122" s="46"/>
      <c r="C122" s="221" t="s">
        <v>69</v>
      </c>
      <c r="D122" s="221" t="s">
        <v>176</v>
      </c>
      <c r="E122" s="222" t="s">
        <v>3803</v>
      </c>
      <c r="F122" s="223" t="s">
        <v>3771</v>
      </c>
      <c r="G122" s="224" t="s">
        <v>384</v>
      </c>
      <c r="H122" s="225">
        <v>1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326</v>
      </c>
      <c r="AT122" s="24" t="s">
        <v>176</v>
      </c>
      <c r="AU122" s="24" t="s">
        <v>77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326</v>
      </c>
      <c r="BM122" s="24" t="s">
        <v>347</v>
      </c>
    </row>
    <row r="123" s="1" customFormat="1" ht="16.5" customHeight="1">
      <c r="B123" s="46"/>
      <c r="C123" s="221" t="s">
        <v>69</v>
      </c>
      <c r="D123" s="221" t="s">
        <v>176</v>
      </c>
      <c r="E123" s="222" t="s">
        <v>3804</v>
      </c>
      <c r="F123" s="223" t="s">
        <v>3773</v>
      </c>
      <c r="G123" s="224" t="s">
        <v>384</v>
      </c>
      <c r="H123" s="225">
        <v>1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326</v>
      </c>
      <c r="AT123" s="24" t="s">
        <v>176</v>
      </c>
      <c r="AU123" s="24" t="s">
        <v>77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326</v>
      </c>
      <c r="BM123" s="24" t="s">
        <v>353</v>
      </c>
    </row>
    <row r="124" s="10" customFormat="1" ht="37.44" customHeight="1">
      <c r="B124" s="205"/>
      <c r="C124" s="206"/>
      <c r="D124" s="207" t="s">
        <v>68</v>
      </c>
      <c r="E124" s="208" t="s">
        <v>2410</v>
      </c>
      <c r="F124" s="208" t="s">
        <v>3805</v>
      </c>
      <c r="G124" s="206"/>
      <c r="H124" s="206"/>
      <c r="I124" s="209"/>
      <c r="J124" s="210">
        <f>BK124</f>
        <v>0</v>
      </c>
      <c r="K124" s="206"/>
      <c r="L124" s="211"/>
      <c r="M124" s="212"/>
      <c r="N124" s="213"/>
      <c r="O124" s="213"/>
      <c r="P124" s="214">
        <f>SUM(P125:P128)</f>
        <v>0</v>
      </c>
      <c r="Q124" s="213"/>
      <c r="R124" s="214">
        <f>SUM(R125:R128)</f>
        <v>0</v>
      </c>
      <c r="S124" s="213"/>
      <c r="T124" s="215">
        <f>SUM(T125:T128)</f>
        <v>0</v>
      </c>
      <c r="AR124" s="216" t="s">
        <v>188</v>
      </c>
      <c r="AT124" s="217" t="s">
        <v>68</v>
      </c>
      <c r="AU124" s="217" t="s">
        <v>69</v>
      </c>
      <c r="AY124" s="216" t="s">
        <v>174</v>
      </c>
      <c r="BK124" s="218">
        <f>SUM(BK125:BK128)</f>
        <v>0</v>
      </c>
    </row>
    <row r="125" s="1" customFormat="1" ht="38.25" customHeight="1">
      <c r="B125" s="46"/>
      <c r="C125" s="221" t="s">
        <v>69</v>
      </c>
      <c r="D125" s="221" t="s">
        <v>176</v>
      </c>
      <c r="E125" s="222" t="s">
        <v>3605</v>
      </c>
      <c r="F125" s="223" t="s">
        <v>3806</v>
      </c>
      <c r="G125" s="224" t="s">
        <v>2158</v>
      </c>
      <c r="H125" s="225">
        <v>1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40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326</v>
      </c>
      <c r="AT125" s="24" t="s">
        <v>176</v>
      </c>
      <c r="AU125" s="24" t="s">
        <v>77</v>
      </c>
      <c r="AY125" s="24" t="s">
        <v>174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77</v>
      </c>
      <c r="BK125" s="232">
        <f>ROUND(I125*H125,2)</f>
        <v>0</v>
      </c>
      <c r="BL125" s="24" t="s">
        <v>326</v>
      </c>
      <c r="BM125" s="24" t="s">
        <v>357</v>
      </c>
    </row>
    <row r="126" s="1" customFormat="1" ht="25.5" customHeight="1">
      <c r="B126" s="46"/>
      <c r="C126" s="221" t="s">
        <v>69</v>
      </c>
      <c r="D126" s="221" t="s">
        <v>176</v>
      </c>
      <c r="E126" s="222" t="s">
        <v>3607</v>
      </c>
      <c r="F126" s="223" t="s">
        <v>3807</v>
      </c>
      <c r="G126" s="224" t="s">
        <v>2158</v>
      </c>
      <c r="H126" s="225">
        <v>4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40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326</v>
      </c>
      <c r="AT126" s="24" t="s">
        <v>176</v>
      </c>
      <c r="AU126" s="24" t="s">
        <v>77</v>
      </c>
      <c r="AY126" s="24" t="s">
        <v>174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77</v>
      </c>
      <c r="BK126" s="232">
        <f>ROUND(I126*H126,2)</f>
        <v>0</v>
      </c>
      <c r="BL126" s="24" t="s">
        <v>326</v>
      </c>
      <c r="BM126" s="24" t="s">
        <v>366</v>
      </c>
    </row>
    <row r="127" s="1" customFormat="1" ht="16.5" customHeight="1">
      <c r="B127" s="46"/>
      <c r="C127" s="221" t="s">
        <v>69</v>
      </c>
      <c r="D127" s="221" t="s">
        <v>176</v>
      </c>
      <c r="E127" s="222" t="s">
        <v>3609</v>
      </c>
      <c r="F127" s="223" t="s">
        <v>3808</v>
      </c>
      <c r="G127" s="224" t="s">
        <v>2158</v>
      </c>
      <c r="H127" s="225">
        <v>6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326</v>
      </c>
      <c r="AT127" s="24" t="s">
        <v>176</v>
      </c>
      <c r="AU127" s="24" t="s">
        <v>77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326</v>
      </c>
      <c r="BM127" s="24" t="s">
        <v>370</v>
      </c>
    </row>
    <row r="128" s="1" customFormat="1" ht="16.5" customHeight="1">
      <c r="B128" s="46"/>
      <c r="C128" s="221" t="s">
        <v>69</v>
      </c>
      <c r="D128" s="221" t="s">
        <v>176</v>
      </c>
      <c r="E128" s="222" t="s">
        <v>3611</v>
      </c>
      <c r="F128" s="223" t="s">
        <v>3809</v>
      </c>
      <c r="G128" s="224" t="s">
        <v>2158</v>
      </c>
      <c r="H128" s="225">
        <v>1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326</v>
      </c>
      <c r="AT128" s="24" t="s">
        <v>176</v>
      </c>
      <c r="AU128" s="24" t="s">
        <v>77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326</v>
      </c>
      <c r="BM128" s="24" t="s">
        <v>375</v>
      </c>
    </row>
    <row r="129" s="10" customFormat="1" ht="37.44" customHeight="1">
      <c r="B129" s="205"/>
      <c r="C129" s="206"/>
      <c r="D129" s="207" t="s">
        <v>68</v>
      </c>
      <c r="E129" s="208" t="s">
        <v>3326</v>
      </c>
      <c r="F129" s="208" t="s">
        <v>3810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SUM(P130:P137)</f>
        <v>0</v>
      </c>
      <c r="Q129" s="213"/>
      <c r="R129" s="214">
        <f>SUM(R130:R137)</f>
        <v>0</v>
      </c>
      <c r="S129" s="213"/>
      <c r="T129" s="215">
        <f>SUM(T130:T137)</f>
        <v>0</v>
      </c>
      <c r="AR129" s="216" t="s">
        <v>188</v>
      </c>
      <c r="AT129" s="217" t="s">
        <v>68</v>
      </c>
      <c r="AU129" s="217" t="s">
        <v>69</v>
      </c>
      <c r="AY129" s="216" t="s">
        <v>174</v>
      </c>
      <c r="BK129" s="218">
        <f>SUM(BK130:BK137)</f>
        <v>0</v>
      </c>
    </row>
    <row r="130" s="1" customFormat="1" ht="25.5" customHeight="1">
      <c r="B130" s="46"/>
      <c r="C130" s="221" t="s">
        <v>69</v>
      </c>
      <c r="D130" s="221" t="s">
        <v>176</v>
      </c>
      <c r="E130" s="222" t="s">
        <v>3651</v>
      </c>
      <c r="F130" s="223" t="s">
        <v>3811</v>
      </c>
      <c r="G130" s="224" t="s">
        <v>2158</v>
      </c>
      <c r="H130" s="225">
        <v>1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40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326</v>
      </c>
      <c r="AT130" s="24" t="s">
        <v>176</v>
      </c>
      <c r="AU130" s="24" t="s">
        <v>77</v>
      </c>
      <c r="AY130" s="24" t="s">
        <v>174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77</v>
      </c>
      <c r="BK130" s="232">
        <f>ROUND(I130*H130,2)</f>
        <v>0</v>
      </c>
      <c r="BL130" s="24" t="s">
        <v>326</v>
      </c>
      <c r="BM130" s="24" t="s">
        <v>379</v>
      </c>
    </row>
    <row r="131" s="1" customFormat="1" ht="25.5" customHeight="1">
      <c r="B131" s="46"/>
      <c r="C131" s="221" t="s">
        <v>69</v>
      </c>
      <c r="D131" s="221" t="s">
        <v>176</v>
      </c>
      <c r="E131" s="222" t="s">
        <v>3653</v>
      </c>
      <c r="F131" s="223" t="s">
        <v>3812</v>
      </c>
      <c r="G131" s="224" t="s">
        <v>2158</v>
      </c>
      <c r="H131" s="225">
        <v>11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40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326</v>
      </c>
      <c r="AT131" s="24" t="s">
        <v>176</v>
      </c>
      <c r="AU131" s="24" t="s">
        <v>77</v>
      </c>
      <c r="AY131" s="24" t="s">
        <v>174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77</v>
      </c>
      <c r="BK131" s="232">
        <f>ROUND(I131*H131,2)</f>
        <v>0</v>
      </c>
      <c r="BL131" s="24" t="s">
        <v>326</v>
      </c>
      <c r="BM131" s="24" t="s">
        <v>385</v>
      </c>
    </row>
    <row r="132" s="1" customFormat="1" ht="16.5" customHeight="1">
      <c r="B132" s="46"/>
      <c r="C132" s="221" t="s">
        <v>69</v>
      </c>
      <c r="D132" s="221" t="s">
        <v>176</v>
      </c>
      <c r="E132" s="222" t="s">
        <v>3655</v>
      </c>
      <c r="F132" s="223" t="s">
        <v>3813</v>
      </c>
      <c r="G132" s="224" t="s">
        <v>276</v>
      </c>
      <c r="H132" s="225">
        <v>750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40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326</v>
      </c>
      <c r="AT132" s="24" t="s">
        <v>176</v>
      </c>
      <c r="AU132" s="24" t="s">
        <v>77</v>
      </c>
      <c r="AY132" s="24" t="s">
        <v>174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77</v>
      </c>
      <c r="BK132" s="232">
        <f>ROUND(I132*H132,2)</f>
        <v>0</v>
      </c>
      <c r="BL132" s="24" t="s">
        <v>326</v>
      </c>
      <c r="BM132" s="24" t="s">
        <v>388</v>
      </c>
    </row>
    <row r="133" s="1" customFormat="1" ht="16.5" customHeight="1">
      <c r="B133" s="46"/>
      <c r="C133" s="221" t="s">
        <v>69</v>
      </c>
      <c r="D133" s="221" t="s">
        <v>176</v>
      </c>
      <c r="E133" s="222" t="s">
        <v>3657</v>
      </c>
      <c r="F133" s="223" t="s">
        <v>3814</v>
      </c>
      <c r="G133" s="224" t="s">
        <v>276</v>
      </c>
      <c r="H133" s="225">
        <v>180</v>
      </c>
      <c r="I133" s="226"/>
      <c r="J133" s="227">
        <f>ROUND(I133*H133,2)</f>
        <v>0</v>
      </c>
      <c r="K133" s="223" t="s">
        <v>21</v>
      </c>
      <c r="L133" s="72"/>
      <c r="M133" s="228" t="s">
        <v>21</v>
      </c>
      <c r="N133" s="229" t="s">
        <v>40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326</v>
      </c>
      <c r="AT133" s="24" t="s">
        <v>176</v>
      </c>
      <c r="AU133" s="24" t="s">
        <v>77</v>
      </c>
      <c r="AY133" s="24" t="s">
        <v>174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77</v>
      </c>
      <c r="BK133" s="232">
        <f>ROUND(I133*H133,2)</f>
        <v>0</v>
      </c>
      <c r="BL133" s="24" t="s">
        <v>326</v>
      </c>
      <c r="BM133" s="24" t="s">
        <v>394</v>
      </c>
    </row>
    <row r="134" s="1" customFormat="1" ht="16.5" customHeight="1">
      <c r="B134" s="46"/>
      <c r="C134" s="221" t="s">
        <v>69</v>
      </c>
      <c r="D134" s="221" t="s">
        <v>176</v>
      </c>
      <c r="E134" s="222" t="s">
        <v>3659</v>
      </c>
      <c r="F134" s="223" t="s">
        <v>3797</v>
      </c>
      <c r="G134" s="224" t="s">
        <v>276</v>
      </c>
      <c r="H134" s="225">
        <v>5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40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326</v>
      </c>
      <c r="AT134" s="24" t="s">
        <v>176</v>
      </c>
      <c r="AU134" s="24" t="s">
        <v>77</v>
      </c>
      <c r="AY134" s="24" t="s">
        <v>174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77</v>
      </c>
      <c r="BK134" s="232">
        <f>ROUND(I134*H134,2)</f>
        <v>0</v>
      </c>
      <c r="BL134" s="24" t="s">
        <v>326</v>
      </c>
      <c r="BM134" s="24" t="s">
        <v>399</v>
      </c>
    </row>
    <row r="135" s="1" customFormat="1" ht="16.5" customHeight="1">
      <c r="B135" s="46"/>
      <c r="C135" s="221" t="s">
        <v>69</v>
      </c>
      <c r="D135" s="221" t="s">
        <v>176</v>
      </c>
      <c r="E135" s="222" t="s">
        <v>3661</v>
      </c>
      <c r="F135" s="223" t="s">
        <v>3802</v>
      </c>
      <c r="G135" s="224" t="s">
        <v>276</v>
      </c>
      <c r="H135" s="225">
        <v>180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326</v>
      </c>
      <c r="AT135" s="24" t="s">
        <v>176</v>
      </c>
      <c r="AU135" s="24" t="s">
        <v>77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326</v>
      </c>
      <c r="BM135" s="24" t="s">
        <v>404</v>
      </c>
    </row>
    <row r="136" s="1" customFormat="1" ht="25.5" customHeight="1">
      <c r="B136" s="46"/>
      <c r="C136" s="221" t="s">
        <v>69</v>
      </c>
      <c r="D136" s="221" t="s">
        <v>176</v>
      </c>
      <c r="E136" s="222" t="s">
        <v>3665</v>
      </c>
      <c r="F136" s="223" t="s">
        <v>3771</v>
      </c>
      <c r="G136" s="224" t="s">
        <v>384</v>
      </c>
      <c r="H136" s="225">
        <v>1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40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326</v>
      </c>
      <c r="AT136" s="24" t="s">
        <v>176</v>
      </c>
      <c r="AU136" s="24" t="s">
        <v>77</v>
      </c>
      <c r="AY136" s="24" t="s">
        <v>174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77</v>
      </c>
      <c r="BK136" s="232">
        <f>ROUND(I136*H136,2)</f>
        <v>0</v>
      </c>
      <c r="BL136" s="24" t="s">
        <v>326</v>
      </c>
      <c r="BM136" s="24" t="s">
        <v>407</v>
      </c>
    </row>
    <row r="137" s="1" customFormat="1" ht="16.5" customHeight="1">
      <c r="B137" s="46"/>
      <c r="C137" s="221" t="s">
        <v>69</v>
      </c>
      <c r="D137" s="221" t="s">
        <v>176</v>
      </c>
      <c r="E137" s="222" t="s">
        <v>2698</v>
      </c>
      <c r="F137" s="223" t="s">
        <v>3773</v>
      </c>
      <c r="G137" s="224" t="s">
        <v>384</v>
      </c>
      <c r="H137" s="225">
        <v>1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40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326</v>
      </c>
      <c r="AT137" s="24" t="s">
        <v>176</v>
      </c>
      <c r="AU137" s="24" t="s">
        <v>77</v>
      </c>
      <c r="AY137" s="24" t="s">
        <v>174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77</v>
      </c>
      <c r="BK137" s="232">
        <f>ROUND(I137*H137,2)</f>
        <v>0</v>
      </c>
      <c r="BL137" s="24" t="s">
        <v>326</v>
      </c>
      <c r="BM137" s="24" t="s">
        <v>412</v>
      </c>
    </row>
    <row r="138" s="10" customFormat="1" ht="37.44" customHeight="1">
      <c r="B138" s="205"/>
      <c r="C138" s="206"/>
      <c r="D138" s="207" t="s">
        <v>68</v>
      </c>
      <c r="E138" s="208" t="s">
        <v>3391</v>
      </c>
      <c r="F138" s="208" t="s">
        <v>3815</v>
      </c>
      <c r="G138" s="206"/>
      <c r="H138" s="206"/>
      <c r="I138" s="209"/>
      <c r="J138" s="210">
        <f>BK138</f>
        <v>0</v>
      </c>
      <c r="K138" s="206"/>
      <c r="L138" s="211"/>
      <c r="M138" s="212"/>
      <c r="N138" s="213"/>
      <c r="O138" s="213"/>
      <c r="P138" s="214">
        <f>SUM(P139:P147)</f>
        <v>0</v>
      </c>
      <c r="Q138" s="213"/>
      <c r="R138" s="214">
        <f>SUM(R139:R147)</f>
        <v>0</v>
      </c>
      <c r="S138" s="213"/>
      <c r="T138" s="215">
        <f>SUM(T139:T147)</f>
        <v>0</v>
      </c>
      <c r="AR138" s="216" t="s">
        <v>188</v>
      </c>
      <c r="AT138" s="217" t="s">
        <v>68</v>
      </c>
      <c r="AU138" s="217" t="s">
        <v>69</v>
      </c>
      <c r="AY138" s="216" t="s">
        <v>174</v>
      </c>
      <c r="BK138" s="218">
        <f>SUM(BK139:BK147)</f>
        <v>0</v>
      </c>
    </row>
    <row r="139" s="1" customFormat="1" ht="89.25" customHeight="1">
      <c r="B139" s="46"/>
      <c r="C139" s="221" t="s">
        <v>69</v>
      </c>
      <c r="D139" s="221" t="s">
        <v>176</v>
      </c>
      <c r="E139" s="222" t="s">
        <v>3708</v>
      </c>
      <c r="F139" s="223" t="s">
        <v>3816</v>
      </c>
      <c r="G139" s="224" t="s">
        <v>2158</v>
      </c>
      <c r="H139" s="225">
        <v>1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40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326</v>
      </c>
      <c r="AT139" s="24" t="s">
        <v>176</v>
      </c>
      <c r="AU139" s="24" t="s">
        <v>77</v>
      </c>
      <c r="AY139" s="24" t="s">
        <v>174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77</v>
      </c>
      <c r="BK139" s="232">
        <f>ROUND(I139*H139,2)</f>
        <v>0</v>
      </c>
      <c r="BL139" s="24" t="s">
        <v>326</v>
      </c>
      <c r="BM139" s="24" t="s">
        <v>416</v>
      </c>
    </row>
    <row r="140" s="1" customFormat="1" ht="25.5" customHeight="1">
      <c r="B140" s="46"/>
      <c r="C140" s="221" t="s">
        <v>69</v>
      </c>
      <c r="D140" s="221" t="s">
        <v>176</v>
      </c>
      <c r="E140" s="222" t="s">
        <v>3710</v>
      </c>
      <c r="F140" s="223" t="s">
        <v>3817</v>
      </c>
      <c r="G140" s="224" t="s">
        <v>2158</v>
      </c>
      <c r="H140" s="225">
        <v>14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40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326</v>
      </c>
      <c r="AT140" s="24" t="s">
        <v>176</v>
      </c>
      <c r="AU140" s="24" t="s">
        <v>77</v>
      </c>
      <c r="AY140" s="24" t="s">
        <v>174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77</v>
      </c>
      <c r="BK140" s="232">
        <f>ROUND(I140*H140,2)</f>
        <v>0</v>
      </c>
      <c r="BL140" s="24" t="s">
        <v>326</v>
      </c>
      <c r="BM140" s="24" t="s">
        <v>420</v>
      </c>
    </row>
    <row r="141" s="1" customFormat="1" ht="16.5" customHeight="1">
      <c r="B141" s="46"/>
      <c r="C141" s="221" t="s">
        <v>69</v>
      </c>
      <c r="D141" s="221" t="s">
        <v>176</v>
      </c>
      <c r="E141" s="222" t="s">
        <v>3712</v>
      </c>
      <c r="F141" s="223" t="s">
        <v>3818</v>
      </c>
      <c r="G141" s="224" t="s">
        <v>2158</v>
      </c>
      <c r="H141" s="225">
        <v>7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40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326</v>
      </c>
      <c r="AT141" s="24" t="s">
        <v>176</v>
      </c>
      <c r="AU141" s="24" t="s">
        <v>77</v>
      </c>
      <c r="AY141" s="24" t="s">
        <v>174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77</v>
      </c>
      <c r="BK141" s="232">
        <f>ROUND(I141*H141,2)</f>
        <v>0</v>
      </c>
      <c r="BL141" s="24" t="s">
        <v>326</v>
      </c>
      <c r="BM141" s="24" t="s">
        <v>423</v>
      </c>
    </row>
    <row r="142" s="1" customFormat="1" ht="38.25" customHeight="1">
      <c r="B142" s="46"/>
      <c r="C142" s="221" t="s">
        <v>69</v>
      </c>
      <c r="D142" s="221" t="s">
        <v>176</v>
      </c>
      <c r="E142" s="222" t="s">
        <v>3819</v>
      </c>
      <c r="F142" s="223" t="s">
        <v>3820</v>
      </c>
      <c r="G142" s="224" t="s">
        <v>2158</v>
      </c>
      <c r="H142" s="225">
        <v>10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40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326</v>
      </c>
      <c r="AT142" s="24" t="s">
        <v>176</v>
      </c>
      <c r="AU142" s="24" t="s">
        <v>77</v>
      </c>
      <c r="AY142" s="24" t="s">
        <v>174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77</v>
      </c>
      <c r="BK142" s="232">
        <f>ROUND(I142*H142,2)</f>
        <v>0</v>
      </c>
      <c r="BL142" s="24" t="s">
        <v>326</v>
      </c>
      <c r="BM142" s="24" t="s">
        <v>427</v>
      </c>
    </row>
    <row r="143" s="1" customFormat="1" ht="16.5" customHeight="1">
      <c r="B143" s="46"/>
      <c r="C143" s="221" t="s">
        <v>69</v>
      </c>
      <c r="D143" s="221" t="s">
        <v>176</v>
      </c>
      <c r="E143" s="222" t="s">
        <v>3821</v>
      </c>
      <c r="F143" s="223" t="s">
        <v>3822</v>
      </c>
      <c r="G143" s="224" t="s">
        <v>276</v>
      </c>
      <c r="H143" s="225">
        <v>440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40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326</v>
      </c>
      <c r="AT143" s="24" t="s">
        <v>176</v>
      </c>
      <c r="AU143" s="24" t="s">
        <v>77</v>
      </c>
      <c r="AY143" s="24" t="s">
        <v>174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77</v>
      </c>
      <c r="BK143" s="232">
        <f>ROUND(I143*H143,2)</f>
        <v>0</v>
      </c>
      <c r="BL143" s="24" t="s">
        <v>326</v>
      </c>
      <c r="BM143" s="24" t="s">
        <v>431</v>
      </c>
    </row>
    <row r="144" s="1" customFormat="1" ht="16.5" customHeight="1">
      <c r="B144" s="46"/>
      <c r="C144" s="221" t="s">
        <v>69</v>
      </c>
      <c r="D144" s="221" t="s">
        <v>176</v>
      </c>
      <c r="E144" s="222" t="s">
        <v>3823</v>
      </c>
      <c r="F144" s="223" t="s">
        <v>3795</v>
      </c>
      <c r="G144" s="224" t="s">
        <v>276</v>
      </c>
      <c r="H144" s="225">
        <v>20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40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326</v>
      </c>
      <c r="AT144" s="24" t="s">
        <v>176</v>
      </c>
      <c r="AU144" s="24" t="s">
        <v>77</v>
      </c>
      <c r="AY144" s="24" t="s">
        <v>174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77</v>
      </c>
      <c r="BK144" s="232">
        <f>ROUND(I144*H144,2)</f>
        <v>0</v>
      </c>
      <c r="BL144" s="24" t="s">
        <v>326</v>
      </c>
      <c r="BM144" s="24" t="s">
        <v>436</v>
      </c>
    </row>
    <row r="145" s="1" customFormat="1" ht="16.5" customHeight="1">
      <c r="B145" s="46"/>
      <c r="C145" s="221" t="s">
        <v>69</v>
      </c>
      <c r="D145" s="221" t="s">
        <v>176</v>
      </c>
      <c r="E145" s="222" t="s">
        <v>3824</v>
      </c>
      <c r="F145" s="223" t="s">
        <v>3825</v>
      </c>
      <c r="G145" s="224" t="s">
        <v>276</v>
      </c>
      <c r="H145" s="225">
        <v>90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40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326</v>
      </c>
      <c r="AT145" s="24" t="s">
        <v>176</v>
      </c>
      <c r="AU145" s="24" t="s">
        <v>77</v>
      </c>
      <c r="AY145" s="24" t="s">
        <v>174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77</v>
      </c>
      <c r="BK145" s="232">
        <f>ROUND(I145*H145,2)</f>
        <v>0</v>
      </c>
      <c r="BL145" s="24" t="s">
        <v>326</v>
      </c>
      <c r="BM145" s="24" t="s">
        <v>442</v>
      </c>
    </row>
    <row r="146" s="1" customFormat="1" ht="25.5" customHeight="1">
      <c r="B146" s="46"/>
      <c r="C146" s="221" t="s">
        <v>69</v>
      </c>
      <c r="D146" s="221" t="s">
        <v>176</v>
      </c>
      <c r="E146" s="222" t="s">
        <v>3826</v>
      </c>
      <c r="F146" s="223" t="s">
        <v>3771</v>
      </c>
      <c r="G146" s="224" t="s">
        <v>384</v>
      </c>
      <c r="H146" s="225">
        <v>1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40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326</v>
      </c>
      <c r="AT146" s="24" t="s">
        <v>176</v>
      </c>
      <c r="AU146" s="24" t="s">
        <v>77</v>
      </c>
      <c r="AY146" s="24" t="s">
        <v>174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77</v>
      </c>
      <c r="BK146" s="232">
        <f>ROUND(I146*H146,2)</f>
        <v>0</v>
      </c>
      <c r="BL146" s="24" t="s">
        <v>326</v>
      </c>
      <c r="BM146" s="24" t="s">
        <v>447</v>
      </c>
    </row>
    <row r="147" s="1" customFormat="1" ht="16.5" customHeight="1">
      <c r="B147" s="46"/>
      <c r="C147" s="221" t="s">
        <v>69</v>
      </c>
      <c r="D147" s="221" t="s">
        <v>176</v>
      </c>
      <c r="E147" s="222" t="s">
        <v>3827</v>
      </c>
      <c r="F147" s="223" t="s">
        <v>3773</v>
      </c>
      <c r="G147" s="224" t="s">
        <v>384</v>
      </c>
      <c r="H147" s="225">
        <v>1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40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326</v>
      </c>
      <c r="AT147" s="24" t="s">
        <v>176</v>
      </c>
      <c r="AU147" s="24" t="s">
        <v>77</v>
      </c>
      <c r="AY147" s="24" t="s">
        <v>174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77</v>
      </c>
      <c r="BK147" s="232">
        <f>ROUND(I147*H147,2)</f>
        <v>0</v>
      </c>
      <c r="BL147" s="24" t="s">
        <v>326</v>
      </c>
      <c r="BM147" s="24" t="s">
        <v>450</v>
      </c>
    </row>
    <row r="148" s="10" customFormat="1" ht="37.44" customHeight="1">
      <c r="B148" s="205"/>
      <c r="C148" s="206"/>
      <c r="D148" s="207" t="s">
        <v>68</v>
      </c>
      <c r="E148" s="208" t="s">
        <v>3828</v>
      </c>
      <c r="F148" s="208" t="s">
        <v>3829</v>
      </c>
      <c r="G148" s="206"/>
      <c r="H148" s="206"/>
      <c r="I148" s="209"/>
      <c r="J148" s="210">
        <f>BK148</f>
        <v>0</v>
      </c>
      <c r="K148" s="206"/>
      <c r="L148" s="211"/>
      <c r="M148" s="212"/>
      <c r="N148" s="213"/>
      <c r="O148" s="213"/>
      <c r="P148" s="214">
        <f>SUM(P149:P162)</f>
        <v>0</v>
      </c>
      <c r="Q148" s="213"/>
      <c r="R148" s="214">
        <f>SUM(R149:R162)</f>
        <v>0</v>
      </c>
      <c r="S148" s="213"/>
      <c r="T148" s="215">
        <f>SUM(T149:T162)</f>
        <v>0</v>
      </c>
      <c r="AR148" s="216" t="s">
        <v>188</v>
      </c>
      <c r="AT148" s="217" t="s">
        <v>68</v>
      </c>
      <c r="AU148" s="217" t="s">
        <v>69</v>
      </c>
      <c r="AY148" s="216" t="s">
        <v>174</v>
      </c>
      <c r="BK148" s="218">
        <f>SUM(BK149:BK162)</f>
        <v>0</v>
      </c>
    </row>
    <row r="149" s="1" customFormat="1" ht="51" customHeight="1">
      <c r="B149" s="46"/>
      <c r="C149" s="221" t="s">
        <v>69</v>
      </c>
      <c r="D149" s="221" t="s">
        <v>176</v>
      </c>
      <c r="E149" s="222" t="s">
        <v>3830</v>
      </c>
      <c r="F149" s="223" t="s">
        <v>3831</v>
      </c>
      <c r="G149" s="224" t="s">
        <v>2158</v>
      </c>
      <c r="H149" s="225">
        <v>1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40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326</v>
      </c>
      <c r="AT149" s="24" t="s">
        <v>176</v>
      </c>
      <c r="AU149" s="24" t="s">
        <v>77</v>
      </c>
      <c r="AY149" s="24" t="s">
        <v>174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77</v>
      </c>
      <c r="BK149" s="232">
        <f>ROUND(I149*H149,2)</f>
        <v>0</v>
      </c>
      <c r="BL149" s="24" t="s">
        <v>326</v>
      </c>
      <c r="BM149" s="24" t="s">
        <v>456</v>
      </c>
    </row>
    <row r="150" s="1" customFormat="1" ht="25.5" customHeight="1">
      <c r="B150" s="46"/>
      <c r="C150" s="221" t="s">
        <v>69</v>
      </c>
      <c r="D150" s="221" t="s">
        <v>176</v>
      </c>
      <c r="E150" s="222" t="s">
        <v>3715</v>
      </c>
      <c r="F150" s="223" t="s">
        <v>3832</v>
      </c>
      <c r="G150" s="224" t="s">
        <v>2158</v>
      </c>
      <c r="H150" s="225">
        <v>1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326</v>
      </c>
      <c r="AT150" s="24" t="s">
        <v>176</v>
      </c>
      <c r="AU150" s="24" t="s">
        <v>77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326</v>
      </c>
      <c r="BM150" s="24" t="s">
        <v>460</v>
      </c>
    </row>
    <row r="151" s="1" customFormat="1" ht="16.5" customHeight="1">
      <c r="B151" s="46"/>
      <c r="C151" s="221" t="s">
        <v>69</v>
      </c>
      <c r="D151" s="221" t="s">
        <v>176</v>
      </c>
      <c r="E151" s="222" t="s">
        <v>3717</v>
      </c>
      <c r="F151" s="223" t="s">
        <v>3833</v>
      </c>
      <c r="G151" s="224" t="s">
        <v>2158</v>
      </c>
      <c r="H151" s="225">
        <v>5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40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326</v>
      </c>
      <c r="AT151" s="24" t="s">
        <v>176</v>
      </c>
      <c r="AU151" s="24" t="s">
        <v>77</v>
      </c>
      <c r="AY151" s="24" t="s">
        <v>174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77</v>
      </c>
      <c r="BK151" s="232">
        <f>ROUND(I151*H151,2)</f>
        <v>0</v>
      </c>
      <c r="BL151" s="24" t="s">
        <v>326</v>
      </c>
      <c r="BM151" s="24" t="s">
        <v>468</v>
      </c>
    </row>
    <row r="152" s="1" customFormat="1" ht="16.5" customHeight="1">
      <c r="B152" s="46"/>
      <c r="C152" s="221" t="s">
        <v>69</v>
      </c>
      <c r="D152" s="221" t="s">
        <v>176</v>
      </c>
      <c r="E152" s="222" t="s">
        <v>3719</v>
      </c>
      <c r="F152" s="223" t="s">
        <v>3834</v>
      </c>
      <c r="G152" s="224" t="s">
        <v>2158</v>
      </c>
      <c r="H152" s="225">
        <v>34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40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326</v>
      </c>
      <c r="AT152" s="24" t="s">
        <v>176</v>
      </c>
      <c r="AU152" s="24" t="s">
        <v>77</v>
      </c>
      <c r="AY152" s="24" t="s">
        <v>174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77</v>
      </c>
      <c r="BK152" s="232">
        <f>ROUND(I152*H152,2)</f>
        <v>0</v>
      </c>
      <c r="BL152" s="24" t="s">
        <v>326</v>
      </c>
      <c r="BM152" s="24" t="s">
        <v>472</v>
      </c>
    </row>
    <row r="153" s="1" customFormat="1" ht="16.5" customHeight="1">
      <c r="B153" s="46"/>
      <c r="C153" s="221" t="s">
        <v>69</v>
      </c>
      <c r="D153" s="221" t="s">
        <v>176</v>
      </c>
      <c r="E153" s="222" t="s">
        <v>3721</v>
      </c>
      <c r="F153" s="223" t="s">
        <v>3835</v>
      </c>
      <c r="G153" s="224" t="s">
        <v>2158</v>
      </c>
      <c r="H153" s="225">
        <v>11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40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326</v>
      </c>
      <c r="AT153" s="24" t="s">
        <v>176</v>
      </c>
      <c r="AU153" s="24" t="s">
        <v>77</v>
      </c>
      <c r="AY153" s="24" t="s">
        <v>174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77</v>
      </c>
      <c r="BK153" s="232">
        <f>ROUND(I153*H153,2)</f>
        <v>0</v>
      </c>
      <c r="BL153" s="24" t="s">
        <v>326</v>
      </c>
      <c r="BM153" s="24" t="s">
        <v>477</v>
      </c>
    </row>
    <row r="154" s="1" customFormat="1" ht="16.5" customHeight="1">
      <c r="B154" s="46"/>
      <c r="C154" s="221" t="s">
        <v>69</v>
      </c>
      <c r="D154" s="221" t="s">
        <v>176</v>
      </c>
      <c r="E154" s="222" t="s">
        <v>3722</v>
      </c>
      <c r="F154" s="223" t="s">
        <v>3836</v>
      </c>
      <c r="G154" s="224" t="s">
        <v>2158</v>
      </c>
      <c r="H154" s="225">
        <v>55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326</v>
      </c>
      <c r="AT154" s="24" t="s">
        <v>176</v>
      </c>
      <c r="AU154" s="24" t="s">
        <v>77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326</v>
      </c>
      <c r="BM154" s="24" t="s">
        <v>481</v>
      </c>
    </row>
    <row r="155" s="1" customFormat="1" ht="16.5" customHeight="1">
      <c r="B155" s="46"/>
      <c r="C155" s="221" t="s">
        <v>69</v>
      </c>
      <c r="D155" s="221" t="s">
        <v>176</v>
      </c>
      <c r="E155" s="222" t="s">
        <v>3724</v>
      </c>
      <c r="F155" s="223" t="s">
        <v>3837</v>
      </c>
      <c r="G155" s="224" t="s">
        <v>2158</v>
      </c>
      <c r="H155" s="225">
        <v>29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326</v>
      </c>
      <c r="AT155" s="24" t="s">
        <v>176</v>
      </c>
      <c r="AU155" s="24" t="s">
        <v>77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326</v>
      </c>
      <c r="BM155" s="24" t="s">
        <v>486</v>
      </c>
    </row>
    <row r="156" s="1" customFormat="1" ht="16.5" customHeight="1">
      <c r="B156" s="46"/>
      <c r="C156" s="221" t="s">
        <v>69</v>
      </c>
      <c r="D156" s="221" t="s">
        <v>176</v>
      </c>
      <c r="E156" s="222" t="s">
        <v>3726</v>
      </c>
      <c r="F156" s="223" t="s">
        <v>3838</v>
      </c>
      <c r="G156" s="224" t="s">
        <v>276</v>
      </c>
      <c r="H156" s="225">
        <v>1400</v>
      </c>
      <c r="I156" s="226"/>
      <c r="J156" s="227">
        <f>ROUND(I156*H156,2)</f>
        <v>0</v>
      </c>
      <c r="K156" s="223" t="s">
        <v>21</v>
      </c>
      <c r="L156" s="72"/>
      <c r="M156" s="228" t="s">
        <v>21</v>
      </c>
      <c r="N156" s="229" t="s">
        <v>40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326</v>
      </c>
      <c r="AT156" s="24" t="s">
        <v>176</v>
      </c>
      <c r="AU156" s="24" t="s">
        <v>77</v>
      </c>
      <c r="AY156" s="24" t="s">
        <v>174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77</v>
      </c>
      <c r="BK156" s="232">
        <f>ROUND(I156*H156,2)</f>
        <v>0</v>
      </c>
      <c r="BL156" s="24" t="s">
        <v>326</v>
      </c>
      <c r="BM156" s="24" t="s">
        <v>490</v>
      </c>
    </row>
    <row r="157" s="1" customFormat="1" ht="16.5" customHeight="1">
      <c r="B157" s="46"/>
      <c r="C157" s="221" t="s">
        <v>69</v>
      </c>
      <c r="D157" s="221" t="s">
        <v>176</v>
      </c>
      <c r="E157" s="222" t="s">
        <v>3727</v>
      </c>
      <c r="F157" s="223" t="s">
        <v>3839</v>
      </c>
      <c r="G157" s="224" t="s">
        <v>276</v>
      </c>
      <c r="H157" s="225">
        <v>220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40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326</v>
      </c>
      <c r="AT157" s="24" t="s">
        <v>176</v>
      </c>
      <c r="AU157" s="24" t="s">
        <v>77</v>
      </c>
      <c r="AY157" s="24" t="s">
        <v>174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77</v>
      </c>
      <c r="BK157" s="232">
        <f>ROUND(I157*H157,2)</f>
        <v>0</v>
      </c>
      <c r="BL157" s="24" t="s">
        <v>326</v>
      </c>
      <c r="BM157" s="24" t="s">
        <v>497</v>
      </c>
    </row>
    <row r="158" s="1" customFormat="1" ht="16.5" customHeight="1">
      <c r="B158" s="46"/>
      <c r="C158" s="221" t="s">
        <v>69</v>
      </c>
      <c r="D158" s="221" t="s">
        <v>176</v>
      </c>
      <c r="E158" s="222" t="s">
        <v>2738</v>
      </c>
      <c r="F158" s="223" t="s">
        <v>3795</v>
      </c>
      <c r="G158" s="224" t="s">
        <v>276</v>
      </c>
      <c r="H158" s="225">
        <v>410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40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326</v>
      </c>
      <c r="AT158" s="24" t="s">
        <v>176</v>
      </c>
      <c r="AU158" s="24" t="s">
        <v>77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326</v>
      </c>
      <c r="BM158" s="24" t="s">
        <v>513</v>
      </c>
    </row>
    <row r="159" s="1" customFormat="1" ht="16.5" customHeight="1">
      <c r="B159" s="46"/>
      <c r="C159" s="221" t="s">
        <v>69</v>
      </c>
      <c r="D159" s="221" t="s">
        <v>176</v>
      </c>
      <c r="E159" s="222" t="s">
        <v>2740</v>
      </c>
      <c r="F159" s="223" t="s">
        <v>3797</v>
      </c>
      <c r="G159" s="224" t="s">
        <v>276</v>
      </c>
      <c r="H159" s="225">
        <v>20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326</v>
      </c>
      <c r="AT159" s="24" t="s">
        <v>176</v>
      </c>
      <c r="AU159" s="24" t="s">
        <v>77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326</v>
      </c>
      <c r="BM159" s="24" t="s">
        <v>525</v>
      </c>
    </row>
    <row r="160" s="1" customFormat="1" ht="16.5" customHeight="1">
      <c r="B160" s="46"/>
      <c r="C160" s="221" t="s">
        <v>69</v>
      </c>
      <c r="D160" s="221" t="s">
        <v>176</v>
      </c>
      <c r="E160" s="222" t="s">
        <v>2742</v>
      </c>
      <c r="F160" s="223" t="s">
        <v>3825</v>
      </c>
      <c r="G160" s="224" t="s">
        <v>276</v>
      </c>
      <c r="H160" s="225">
        <v>350</v>
      </c>
      <c r="I160" s="226"/>
      <c r="J160" s="227">
        <f>ROUND(I160*H160,2)</f>
        <v>0</v>
      </c>
      <c r="K160" s="223" t="s">
        <v>21</v>
      </c>
      <c r="L160" s="72"/>
      <c r="M160" s="228" t="s">
        <v>21</v>
      </c>
      <c r="N160" s="229" t="s">
        <v>40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326</v>
      </c>
      <c r="AT160" s="24" t="s">
        <v>176</v>
      </c>
      <c r="AU160" s="24" t="s">
        <v>77</v>
      </c>
      <c r="AY160" s="24" t="s">
        <v>174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77</v>
      </c>
      <c r="BK160" s="232">
        <f>ROUND(I160*H160,2)</f>
        <v>0</v>
      </c>
      <c r="BL160" s="24" t="s">
        <v>326</v>
      </c>
      <c r="BM160" s="24" t="s">
        <v>528</v>
      </c>
    </row>
    <row r="161" s="1" customFormat="1" ht="25.5" customHeight="1">
      <c r="B161" s="46"/>
      <c r="C161" s="221" t="s">
        <v>69</v>
      </c>
      <c r="D161" s="221" t="s">
        <v>176</v>
      </c>
      <c r="E161" s="222" t="s">
        <v>2746</v>
      </c>
      <c r="F161" s="223" t="s">
        <v>3771</v>
      </c>
      <c r="G161" s="224" t="s">
        <v>384</v>
      </c>
      <c r="H161" s="225">
        <v>1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326</v>
      </c>
      <c r="AT161" s="24" t="s">
        <v>176</v>
      </c>
      <c r="AU161" s="24" t="s">
        <v>77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326</v>
      </c>
      <c r="BM161" s="24" t="s">
        <v>535</v>
      </c>
    </row>
    <row r="162" s="1" customFormat="1" ht="16.5" customHeight="1">
      <c r="B162" s="46"/>
      <c r="C162" s="221" t="s">
        <v>69</v>
      </c>
      <c r="D162" s="221" t="s">
        <v>176</v>
      </c>
      <c r="E162" s="222" t="s">
        <v>2750</v>
      </c>
      <c r="F162" s="223" t="s">
        <v>3773</v>
      </c>
      <c r="G162" s="224" t="s">
        <v>384</v>
      </c>
      <c r="H162" s="225">
        <v>1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40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326</v>
      </c>
      <c r="AT162" s="24" t="s">
        <v>176</v>
      </c>
      <c r="AU162" s="24" t="s">
        <v>77</v>
      </c>
      <c r="AY162" s="24" t="s">
        <v>174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77</v>
      </c>
      <c r="BK162" s="232">
        <f>ROUND(I162*H162,2)</f>
        <v>0</v>
      </c>
      <c r="BL162" s="24" t="s">
        <v>326</v>
      </c>
      <c r="BM162" s="24" t="s">
        <v>546</v>
      </c>
    </row>
    <row r="163" s="10" customFormat="1" ht="37.44" customHeight="1">
      <c r="B163" s="205"/>
      <c r="C163" s="206"/>
      <c r="D163" s="207" t="s">
        <v>68</v>
      </c>
      <c r="E163" s="208" t="s">
        <v>3840</v>
      </c>
      <c r="F163" s="208" t="s">
        <v>3841</v>
      </c>
      <c r="G163" s="206"/>
      <c r="H163" s="206"/>
      <c r="I163" s="209"/>
      <c r="J163" s="210">
        <f>BK163</f>
        <v>0</v>
      </c>
      <c r="K163" s="206"/>
      <c r="L163" s="211"/>
      <c r="M163" s="212"/>
      <c r="N163" s="213"/>
      <c r="O163" s="213"/>
      <c r="P163" s="214">
        <f>SUM(P164:P168)</f>
        <v>0</v>
      </c>
      <c r="Q163" s="213"/>
      <c r="R163" s="214">
        <f>SUM(R164:R168)</f>
        <v>0</v>
      </c>
      <c r="S163" s="213"/>
      <c r="T163" s="215">
        <f>SUM(T164:T168)</f>
        <v>0</v>
      </c>
      <c r="AR163" s="216" t="s">
        <v>188</v>
      </c>
      <c r="AT163" s="217" t="s">
        <v>68</v>
      </c>
      <c r="AU163" s="217" t="s">
        <v>69</v>
      </c>
      <c r="AY163" s="216" t="s">
        <v>174</v>
      </c>
      <c r="BK163" s="218">
        <f>SUM(BK164:BK168)</f>
        <v>0</v>
      </c>
    </row>
    <row r="164" s="1" customFormat="1" ht="16.5" customHeight="1">
      <c r="B164" s="46"/>
      <c r="C164" s="221" t="s">
        <v>69</v>
      </c>
      <c r="D164" s="221" t="s">
        <v>176</v>
      </c>
      <c r="E164" s="222" t="s">
        <v>3731</v>
      </c>
      <c r="F164" s="223" t="s">
        <v>3796</v>
      </c>
      <c r="G164" s="224" t="s">
        <v>276</v>
      </c>
      <c r="H164" s="225">
        <v>160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40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326</v>
      </c>
      <c r="AT164" s="24" t="s">
        <v>176</v>
      </c>
      <c r="AU164" s="24" t="s">
        <v>77</v>
      </c>
      <c r="AY164" s="24" t="s">
        <v>174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77</v>
      </c>
      <c r="BK164" s="232">
        <f>ROUND(I164*H164,2)</f>
        <v>0</v>
      </c>
      <c r="BL164" s="24" t="s">
        <v>326</v>
      </c>
      <c r="BM164" s="24" t="s">
        <v>556</v>
      </c>
    </row>
    <row r="165" s="1" customFormat="1" ht="16.5" customHeight="1">
      <c r="B165" s="46"/>
      <c r="C165" s="221" t="s">
        <v>69</v>
      </c>
      <c r="D165" s="221" t="s">
        <v>176</v>
      </c>
      <c r="E165" s="222" t="s">
        <v>3733</v>
      </c>
      <c r="F165" s="223" t="s">
        <v>3842</v>
      </c>
      <c r="G165" s="224" t="s">
        <v>2158</v>
      </c>
      <c r="H165" s="225">
        <v>150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40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326</v>
      </c>
      <c r="AT165" s="24" t="s">
        <v>176</v>
      </c>
      <c r="AU165" s="24" t="s">
        <v>77</v>
      </c>
      <c r="AY165" s="24" t="s">
        <v>174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77</v>
      </c>
      <c r="BK165" s="232">
        <f>ROUND(I165*H165,2)</f>
        <v>0</v>
      </c>
      <c r="BL165" s="24" t="s">
        <v>326</v>
      </c>
      <c r="BM165" s="24" t="s">
        <v>560</v>
      </c>
    </row>
    <row r="166" s="1" customFormat="1" ht="16.5" customHeight="1">
      <c r="B166" s="46"/>
      <c r="C166" s="221" t="s">
        <v>69</v>
      </c>
      <c r="D166" s="221" t="s">
        <v>176</v>
      </c>
      <c r="E166" s="222" t="s">
        <v>3735</v>
      </c>
      <c r="F166" s="223" t="s">
        <v>3843</v>
      </c>
      <c r="G166" s="224" t="s">
        <v>2158</v>
      </c>
      <c r="H166" s="225">
        <v>16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40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326</v>
      </c>
      <c r="AT166" s="24" t="s">
        <v>176</v>
      </c>
      <c r="AU166" s="24" t="s">
        <v>77</v>
      </c>
      <c r="AY166" s="24" t="s">
        <v>174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77</v>
      </c>
      <c r="BK166" s="232">
        <f>ROUND(I166*H166,2)</f>
        <v>0</v>
      </c>
      <c r="BL166" s="24" t="s">
        <v>326</v>
      </c>
      <c r="BM166" s="24" t="s">
        <v>565</v>
      </c>
    </row>
    <row r="167" s="1" customFormat="1" ht="16.5" customHeight="1">
      <c r="B167" s="46"/>
      <c r="C167" s="221" t="s">
        <v>69</v>
      </c>
      <c r="D167" s="221" t="s">
        <v>176</v>
      </c>
      <c r="E167" s="222" t="s">
        <v>3844</v>
      </c>
      <c r="F167" s="223" t="s">
        <v>3845</v>
      </c>
      <c r="G167" s="224" t="s">
        <v>276</v>
      </c>
      <c r="H167" s="225">
        <v>80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40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326</v>
      </c>
      <c r="AT167" s="24" t="s">
        <v>176</v>
      </c>
      <c r="AU167" s="24" t="s">
        <v>77</v>
      </c>
      <c r="AY167" s="24" t="s">
        <v>174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77</v>
      </c>
      <c r="BK167" s="232">
        <f>ROUND(I167*H167,2)</f>
        <v>0</v>
      </c>
      <c r="BL167" s="24" t="s">
        <v>326</v>
      </c>
      <c r="BM167" s="24" t="s">
        <v>578</v>
      </c>
    </row>
    <row r="168" s="1" customFormat="1" ht="16.5" customHeight="1">
      <c r="B168" s="46"/>
      <c r="C168" s="221" t="s">
        <v>69</v>
      </c>
      <c r="D168" s="221" t="s">
        <v>176</v>
      </c>
      <c r="E168" s="222" t="s">
        <v>3737</v>
      </c>
      <c r="F168" s="223" t="s">
        <v>3846</v>
      </c>
      <c r="G168" s="224" t="s">
        <v>384</v>
      </c>
      <c r="H168" s="225">
        <v>1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40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326</v>
      </c>
      <c r="AT168" s="24" t="s">
        <v>176</v>
      </c>
      <c r="AU168" s="24" t="s">
        <v>77</v>
      </c>
      <c r="AY168" s="24" t="s">
        <v>174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77</v>
      </c>
      <c r="BK168" s="232">
        <f>ROUND(I168*H168,2)</f>
        <v>0</v>
      </c>
      <c r="BL168" s="24" t="s">
        <v>326</v>
      </c>
      <c r="BM168" s="24" t="s">
        <v>583</v>
      </c>
    </row>
    <row r="169" s="10" customFormat="1" ht="37.44" customHeight="1">
      <c r="B169" s="205"/>
      <c r="C169" s="206"/>
      <c r="D169" s="207" t="s">
        <v>68</v>
      </c>
      <c r="E169" s="208" t="s">
        <v>3847</v>
      </c>
      <c r="F169" s="208" t="s">
        <v>3848</v>
      </c>
      <c r="G169" s="206"/>
      <c r="H169" s="206"/>
      <c r="I169" s="209"/>
      <c r="J169" s="210">
        <f>BK169</f>
        <v>0</v>
      </c>
      <c r="K169" s="206"/>
      <c r="L169" s="211"/>
      <c r="M169" s="212"/>
      <c r="N169" s="213"/>
      <c r="O169" s="213"/>
      <c r="P169" s="214">
        <f>SUM(P170:P173)</f>
        <v>0</v>
      </c>
      <c r="Q169" s="213"/>
      <c r="R169" s="214">
        <f>SUM(R170:R173)</f>
        <v>0</v>
      </c>
      <c r="S169" s="213"/>
      <c r="T169" s="215">
        <f>SUM(T170:T173)</f>
        <v>0</v>
      </c>
      <c r="AR169" s="216" t="s">
        <v>188</v>
      </c>
      <c r="AT169" s="217" t="s">
        <v>68</v>
      </c>
      <c r="AU169" s="217" t="s">
        <v>69</v>
      </c>
      <c r="AY169" s="216" t="s">
        <v>174</v>
      </c>
      <c r="BK169" s="218">
        <f>SUM(BK170:BK173)</f>
        <v>0</v>
      </c>
    </row>
    <row r="170" s="1" customFormat="1" ht="16.5" customHeight="1">
      <c r="B170" s="46"/>
      <c r="C170" s="221" t="s">
        <v>69</v>
      </c>
      <c r="D170" s="221" t="s">
        <v>176</v>
      </c>
      <c r="E170" s="222" t="s">
        <v>3849</v>
      </c>
      <c r="F170" s="223" t="s">
        <v>3850</v>
      </c>
      <c r="G170" s="224" t="s">
        <v>2158</v>
      </c>
      <c r="H170" s="225">
        <v>1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40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326</v>
      </c>
      <c r="AT170" s="24" t="s">
        <v>176</v>
      </c>
      <c r="AU170" s="24" t="s">
        <v>77</v>
      </c>
      <c r="AY170" s="24" t="s">
        <v>174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77</v>
      </c>
      <c r="BK170" s="232">
        <f>ROUND(I170*H170,2)</f>
        <v>0</v>
      </c>
      <c r="BL170" s="24" t="s">
        <v>326</v>
      </c>
      <c r="BM170" s="24" t="s">
        <v>592</v>
      </c>
    </row>
    <row r="171" s="1" customFormat="1" ht="16.5" customHeight="1">
      <c r="B171" s="46"/>
      <c r="C171" s="221" t="s">
        <v>69</v>
      </c>
      <c r="D171" s="221" t="s">
        <v>176</v>
      </c>
      <c r="E171" s="222" t="s">
        <v>3851</v>
      </c>
      <c r="F171" s="223" t="s">
        <v>2793</v>
      </c>
      <c r="G171" s="224" t="s">
        <v>384</v>
      </c>
      <c r="H171" s="225">
        <v>1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40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326</v>
      </c>
      <c r="AT171" s="24" t="s">
        <v>176</v>
      </c>
      <c r="AU171" s="24" t="s">
        <v>77</v>
      </c>
      <c r="AY171" s="24" t="s">
        <v>174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77</v>
      </c>
      <c r="BK171" s="232">
        <f>ROUND(I171*H171,2)</f>
        <v>0</v>
      </c>
      <c r="BL171" s="24" t="s">
        <v>326</v>
      </c>
      <c r="BM171" s="24" t="s">
        <v>597</v>
      </c>
    </row>
    <row r="172" s="1" customFormat="1" ht="16.5" customHeight="1">
      <c r="B172" s="46"/>
      <c r="C172" s="221" t="s">
        <v>69</v>
      </c>
      <c r="D172" s="221" t="s">
        <v>176</v>
      </c>
      <c r="E172" s="222" t="s">
        <v>3852</v>
      </c>
      <c r="F172" s="223" t="s">
        <v>3853</v>
      </c>
      <c r="G172" s="224" t="s">
        <v>276</v>
      </c>
      <c r="H172" s="225">
        <v>100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326</v>
      </c>
      <c r="AT172" s="24" t="s">
        <v>176</v>
      </c>
      <c r="AU172" s="24" t="s">
        <v>77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326</v>
      </c>
      <c r="BM172" s="24" t="s">
        <v>602</v>
      </c>
    </row>
    <row r="173" s="1" customFormat="1" ht="16.5" customHeight="1">
      <c r="B173" s="46"/>
      <c r="C173" s="221" t="s">
        <v>69</v>
      </c>
      <c r="D173" s="221" t="s">
        <v>176</v>
      </c>
      <c r="E173" s="222" t="s">
        <v>3854</v>
      </c>
      <c r="F173" s="223" t="s">
        <v>3855</v>
      </c>
      <c r="G173" s="224" t="s">
        <v>276</v>
      </c>
      <c r="H173" s="225">
        <v>10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77" t="s">
        <v>40</v>
      </c>
      <c r="O173" s="278"/>
      <c r="P173" s="279">
        <f>O173*H173</f>
        <v>0</v>
      </c>
      <c r="Q173" s="279">
        <v>0</v>
      </c>
      <c r="R173" s="279">
        <f>Q173*H173</f>
        <v>0</v>
      </c>
      <c r="S173" s="279">
        <v>0</v>
      </c>
      <c r="T173" s="280">
        <f>S173*H173</f>
        <v>0</v>
      </c>
      <c r="AR173" s="24" t="s">
        <v>326</v>
      </c>
      <c r="AT173" s="24" t="s">
        <v>176</v>
      </c>
      <c r="AU173" s="24" t="s">
        <v>77</v>
      </c>
      <c r="AY173" s="24" t="s">
        <v>174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77</v>
      </c>
      <c r="BK173" s="232">
        <f>ROUND(I173*H173,2)</f>
        <v>0</v>
      </c>
      <c r="BL173" s="24" t="s">
        <v>326</v>
      </c>
      <c r="BM173" s="24" t="s">
        <v>606</v>
      </c>
    </row>
    <row r="174" s="1" customFormat="1" ht="6.96" customHeight="1">
      <c r="B174" s="67"/>
      <c r="C174" s="68"/>
      <c r="D174" s="68"/>
      <c r="E174" s="68"/>
      <c r="F174" s="68"/>
      <c r="G174" s="68"/>
      <c r="H174" s="68"/>
      <c r="I174" s="166"/>
      <c r="J174" s="68"/>
      <c r="K174" s="68"/>
      <c r="L174" s="72"/>
    </row>
  </sheetData>
  <sheetProtection sheet="1" autoFilter="0" formatColumns="0" formatRows="0" objects="1" scenarios="1" spinCount="100000" saltValue="7JXIzz8bTC+ePTPuj/ExZAq8WtOoOE0UidqM/Q59EGcBL3+a5iC9LRp1EozbmzENlKNijWG/B6zIiMgzJ+C84A==" hashValue="1X9pefABmxPhghi5jVb7OCialbxC4o12uDqtDA0Emkpop1S089xfGb6F+rP3Mm5D4yLxhNWvHC/wQJWhrZrbBg==" algorithmName="SHA-512" password="CC35"/>
  <autoFilter ref="C83:K173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3856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ROUND(SUM(BE86:BE167), 2)</f>
        <v>0</v>
      </c>
      <c r="G30" s="47"/>
      <c r="H30" s="47"/>
      <c r="I30" s="158">
        <v>0.20999999999999999</v>
      </c>
      <c r="J30" s="157">
        <f>ROUND(ROUND((SUM(BE86:BE167)),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ROUND(SUM(BF86:BF167), 2)</f>
        <v>0</v>
      </c>
      <c r="G31" s="47"/>
      <c r="H31" s="47"/>
      <c r="I31" s="158">
        <v>0.14999999999999999</v>
      </c>
      <c r="J31" s="157">
        <f>ROUND(ROUND((SUM(BF86:BF167)),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ROUND(SUM(BG86:BG167),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ROUND(SUM(BH86:BH167),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ROUND(SUM(BI86:BI167),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1.4.7 - Gastroprovoz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3857</v>
      </c>
      <c r="E57" s="180"/>
      <c r="F57" s="180"/>
      <c r="G57" s="180"/>
      <c r="H57" s="180"/>
      <c r="I57" s="181"/>
      <c r="J57" s="182">
        <f>J87</f>
        <v>0</v>
      </c>
      <c r="K57" s="183"/>
    </row>
    <row r="58" s="8" customFormat="1" ht="19.92" customHeight="1">
      <c r="B58" s="184"/>
      <c r="C58" s="185"/>
      <c r="D58" s="186" t="s">
        <v>3858</v>
      </c>
      <c r="E58" s="187"/>
      <c r="F58" s="187"/>
      <c r="G58" s="187"/>
      <c r="H58" s="187"/>
      <c r="I58" s="188"/>
      <c r="J58" s="189">
        <f>J88</f>
        <v>0</v>
      </c>
      <c r="K58" s="190"/>
    </row>
    <row r="59" s="8" customFormat="1" ht="19.92" customHeight="1">
      <c r="B59" s="184"/>
      <c r="C59" s="185"/>
      <c r="D59" s="186" t="s">
        <v>3859</v>
      </c>
      <c r="E59" s="187"/>
      <c r="F59" s="187"/>
      <c r="G59" s="187"/>
      <c r="H59" s="187"/>
      <c r="I59" s="188"/>
      <c r="J59" s="189">
        <f>J112</f>
        <v>0</v>
      </c>
      <c r="K59" s="190"/>
    </row>
    <row r="60" s="8" customFormat="1" ht="19.92" customHeight="1">
      <c r="B60" s="184"/>
      <c r="C60" s="185"/>
      <c r="D60" s="186" t="s">
        <v>3860</v>
      </c>
      <c r="E60" s="187"/>
      <c r="F60" s="187"/>
      <c r="G60" s="187"/>
      <c r="H60" s="187"/>
      <c r="I60" s="188"/>
      <c r="J60" s="189">
        <f>J115</f>
        <v>0</v>
      </c>
      <c r="K60" s="190"/>
    </row>
    <row r="61" s="8" customFormat="1" ht="19.92" customHeight="1">
      <c r="B61" s="184"/>
      <c r="C61" s="185"/>
      <c r="D61" s="186" t="s">
        <v>3861</v>
      </c>
      <c r="E61" s="187"/>
      <c r="F61" s="187"/>
      <c r="G61" s="187"/>
      <c r="H61" s="187"/>
      <c r="I61" s="188"/>
      <c r="J61" s="189">
        <f>J123</f>
        <v>0</v>
      </c>
      <c r="K61" s="190"/>
    </row>
    <row r="62" s="8" customFormat="1" ht="19.92" customHeight="1">
      <c r="B62" s="184"/>
      <c r="C62" s="185"/>
      <c r="D62" s="186" t="s">
        <v>3862</v>
      </c>
      <c r="E62" s="187"/>
      <c r="F62" s="187"/>
      <c r="G62" s="187"/>
      <c r="H62" s="187"/>
      <c r="I62" s="188"/>
      <c r="J62" s="189">
        <f>J132</f>
        <v>0</v>
      </c>
      <c r="K62" s="190"/>
    </row>
    <row r="63" s="8" customFormat="1" ht="19.92" customHeight="1">
      <c r="B63" s="184"/>
      <c r="C63" s="185"/>
      <c r="D63" s="186" t="s">
        <v>3863</v>
      </c>
      <c r="E63" s="187"/>
      <c r="F63" s="187"/>
      <c r="G63" s="187"/>
      <c r="H63" s="187"/>
      <c r="I63" s="188"/>
      <c r="J63" s="189">
        <f>J134</f>
        <v>0</v>
      </c>
      <c r="K63" s="190"/>
    </row>
    <row r="64" s="8" customFormat="1" ht="19.92" customHeight="1">
      <c r="B64" s="184"/>
      <c r="C64" s="185"/>
      <c r="D64" s="186" t="s">
        <v>3864</v>
      </c>
      <c r="E64" s="187"/>
      <c r="F64" s="187"/>
      <c r="G64" s="187"/>
      <c r="H64" s="187"/>
      <c r="I64" s="188"/>
      <c r="J64" s="189">
        <f>J144</f>
        <v>0</v>
      </c>
      <c r="K64" s="190"/>
    </row>
    <row r="65" s="8" customFormat="1" ht="19.92" customHeight="1">
      <c r="B65" s="184"/>
      <c r="C65" s="185"/>
      <c r="D65" s="186" t="s">
        <v>3865</v>
      </c>
      <c r="E65" s="187"/>
      <c r="F65" s="187"/>
      <c r="G65" s="187"/>
      <c r="H65" s="187"/>
      <c r="I65" s="188"/>
      <c r="J65" s="189">
        <f>J162</f>
        <v>0</v>
      </c>
      <c r="K65" s="190"/>
    </row>
    <row r="66" s="8" customFormat="1" ht="19.92" customHeight="1">
      <c r="B66" s="184"/>
      <c r="C66" s="185"/>
      <c r="D66" s="186" t="s">
        <v>3866</v>
      </c>
      <c r="E66" s="187"/>
      <c r="F66" s="187"/>
      <c r="G66" s="187"/>
      <c r="H66" s="187"/>
      <c r="I66" s="188"/>
      <c r="J66" s="189">
        <f>J165</f>
        <v>0</v>
      </c>
      <c r="K66" s="190"/>
    </row>
    <row r="67" s="1" customFormat="1" ht="21.84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="1" customFormat="1" ht="6.96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="1" customFormat="1" ht="36.96" customHeight="1">
      <c r="B73" s="46"/>
      <c r="C73" s="73" t="s">
        <v>158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 ht="16.5" customHeight="1">
      <c r="B76" s="46"/>
      <c r="C76" s="74"/>
      <c r="D76" s="74"/>
      <c r="E76" s="192" t="str">
        <f>E7</f>
        <v>Rekonstrukce objektu Pernerova 29/383, k.ú. Karlín, Praha 8</v>
      </c>
      <c r="F76" s="76"/>
      <c r="G76" s="76"/>
      <c r="H76" s="76"/>
      <c r="I76" s="191"/>
      <c r="J76" s="74"/>
      <c r="K76" s="74"/>
      <c r="L76" s="72"/>
    </row>
    <row r="77" s="1" customFormat="1" ht="14.4" customHeight="1">
      <c r="B77" s="46"/>
      <c r="C77" s="76" t="s">
        <v>125</v>
      </c>
      <c r="D77" s="74"/>
      <c r="E77" s="74"/>
      <c r="F77" s="74"/>
      <c r="G77" s="74"/>
      <c r="H77" s="74"/>
      <c r="I77" s="191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E9</f>
        <v>1.4.7 - Gastroprovoz</v>
      </c>
      <c r="F78" s="74"/>
      <c r="G78" s="74"/>
      <c r="H78" s="74"/>
      <c r="I78" s="191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 ht="18" customHeight="1">
      <c r="B80" s="46"/>
      <c r="C80" s="76" t="s">
        <v>23</v>
      </c>
      <c r="D80" s="74"/>
      <c r="E80" s="74"/>
      <c r="F80" s="193" t="str">
        <f>F12</f>
        <v xml:space="preserve"> </v>
      </c>
      <c r="G80" s="74"/>
      <c r="H80" s="74"/>
      <c r="I80" s="194" t="s">
        <v>25</v>
      </c>
      <c r="J80" s="85" t="str">
        <f>IF(J12="","",J12)</f>
        <v>7.8.2017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="1" customFormat="1">
      <c r="B82" s="46"/>
      <c r="C82" s="76" t="s">
        <v>27</v>
      </c>
      <c r="D82" s="74"/>
      <c r="E82" s="74"/>
      <c r="F82" s="193" t="str">
        <f>E15</f>
        <v xml:space="preserve"> </v>
      </c>
      <c r="G82" s="74"/>
      <c r="H82" s="74"/>
      <c r="I82" s="194" t="s">
        <v>32</v>
      </c>
      <c r="J82" s="193" t="str">
        <f>E21</f>
        <v xml:space="preserve"> </v>
      </c>
      <c r="K82" s="74"/>
      <c r="L82" s="72"/>
    </row>
    <row r="83" s="1" customFormat="1" ht="14.4" customHeight="1">
      <c r="B83" s="46"/>
      <c r="C83" s="76" t="s">
        <v>30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="9" customFormat="1" ht="29.28" customHeight="1">
      <c r="B85" s="195"/>
      <c r="C85" s="196" t="s">
        <v>159</v>
      </c>
      <c r="D85" s="197" t="s">
        <v>54</v>
      </c>
      <c r="E85" s="197" t="s">
        <v>50</v>
      </c>
      <c r="F85" s="197" t="s">
        <v>160</v>
      </c>
      <c r="G85" s="197" t="s">
        <v>161</v>
      </c>
      <c r="H85" s="197" t="s">
        <v>162</v>
      </c>
      <c r="I85" s="198" t="s">
        <v>163</v>
      </c>
      <c r="J85" s="197" t="s">
        <v>129</v>
      </c>
      <c r="K85" s="199" t="s">
        <v>164</v>
      </c>
      <c r="L85" s="200"/>
      <c r="M85" s="102" t="s">
        <v>165</v>
      </c>
      <c r="N85" s="103" t="s">
        <v>39</v>
      </c>
      <c r="O85" s="103" t="s">
        <v>166</v>
      </c>
      <c r="P85" s="103" t="s">
        <v>167</v>
      </c>
      <c r="Q85" s="103" t="s">
        <v>168</v>
      </c>
      <c r="R85" s="103" t="s">
        <v>169</v>
      </c>
      <c r="S85" s="103" t="s">
        <v>170</v>
      </c>
      <c r="T85" s="104" t="s">
        <v>171</v>
      </c>
    </row>
    <row r="86" s="1" customFormat="1" ht="29.28" customHeight="1">
      <c r="B86" s="46"/>
      <c r="C86" s="108" t="s">
        <v>130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</f>
        <v>0</v>
      </c>
      <c r="Q86" s="106"/>
      <c r="R86" s="202">
        <f>R87</f>
        <v>0</v>
      </c>
      <c r="S86" s="106"/>
      <c r="T86" s="203">
        <f>T87</f>
        <v>0</v>
      </c>
      <c r="AT86" s="24" t="s">
        <v>68</v>
      </c>
      <c r="AU86" s="24" t="s">
        <v>131</v>
      </c>
      <c r="BK86" s="204">
        <f>BK87</f>
        <v>0</v>
      </c>
    </row>
    <row r="87" s="10" customFormat="1" ht="37.44" customHeight="1">
      <c r="B87" s="205"/>
      <c r="C87" s="206"/>
      <c r="D87" s="207" t="s">
        <v>68</v>
      </c>
      <c r="E87" s="208" t="s">
        <v>68</v>
      </c>
      <c r="F87" s="208" t="s">
        <v>114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P88+P112+P115+P123+P132+P134+P144+P162+P165</f>
        <v>0</v>
      </c>
      <c r="Q87" s="213"/>
      <c r="R87" s="214">
        <f>R88+R112+R115+R123+R132+R134+R144+R162+R165</f>
        <v>0</v>
      </c>
      <c r="S87" s="213"/>
      <c r="T87" s="215">
        <f>T88+T112+T115+T123+T132+T134+T144+T162+T165</f>
        <v>0</v>
      </c>
      <c r="AR87" s="216" t="s">
        <v>77</v>
      </c>
      <c r="AT87" s="217" t="s">
        <v>68</v>
      </c>
      <c r="AU87" s="217" t="s">
        <v>69</v>
      </c>
      <c r="AY87" s="216" t="s">
        <v>174</v>
      </c>
      <c r="BK87" s="218">
        <f>BK88+BK112+BK115+BK123+BK132+BK134+BK144+BK162+BK165</f>
        <v>0</v>
      </c>
    </row>
    <row r="88" s="10" customFormat="1" ht="19.92" customHeight="1">
      <c r="B88" s="205"/>
      <c r="C88" s="206"/>
      <c r="D88" s="207" t="s">
        <v>68</v>
      </c>
      <c r="E88" s="219" t="s">
        <v>3867</v>
      </c>
      <c r="F88" s="219" t="s">
        <v>3867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SUM(P89:P111)</f>
        <v>0</v>
      </c>
      <c r="Q88" s="213"/>
      <c r="R88" s="214">
        <f>SUM(R89:R111)</f>
        <v>0</v>
      </c>
      <c r="S88" s="213"/>
      <c r="T88" s="215">
        <f>SUM(T89:T111)</f>
        <v>0</v>
      </c>
      <c r="AR88" s="216" t="s">
        <v>77</v>
      </c>
      <c r="AT88" s="217" t="s">
        <v>68</v>
      </c>
      <c r="AU88" s="217" t="s">
        <v>77</v>
      </c>
      <c r="AY88" s="216" t="s">
        <v>174</v>
      </c>
      <c r="BK88" s="218">
        <f>SUM(BK89:BK111)</f>
        <v>0</v>
      </c>
    </row>
    <row r="89" s="1" customFormat="1" ht="16.5" customHeight="1">
      <c r="B89" s="46"/>
      <c r="C89" s="221" t="s">
        <v>77</v>
      </c>
      <c r="D89" s="221" t="s">
        <v>176</v>
      </c>
      <c r="E89" s="222" t="s">
        <v>77</v>
      </c>
      <c r="F89" s="223" t="s">
        <v>3868</v>
      </c>
      <c r="G89" s="224" t="s">
        <v>2158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181</v>
      </c>
      <c r="AT89" s="24" t="s">
        <v>176</v>
      </c>
      <c r="AU89" s="24" t="s">
        <v>79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181</v>
      </c>
      <c r="BM89" s="24" t="s">
        <v>79</v>
      </c>
    </row>
    <row r="90" s="1" customFormat="1" ht="16.5" customHeight="1">
      <c r="B90" s="46"/>
      <c r="C90" s="221" t="s">
        <v>79</v>
      </c>
      <c r="D90" s="221" t="s">
        <v>176</v>
      </c>
      <c r="E90" s="222" t="s">
        <v>79</v>
      </c>
      <c r="F90" s="223" t="s">
        <v>3869</v>
      </c>
      <c r="G90" s="224" t="s">
        <v>2158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181</v>
      </c>
      <c r="AT90" s="24" t="s">
        <v>176</v>
      </c>
      <c r="AU90" s="24" t="s">
        <v>79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181</v>
      </c>
      <c r="BM90" s="24" t="s">
        <v>181</v>
      </c>
    </row>
    <row r="91" s="1" customFormat="1" ht="16.5" customHeight="1">
      <c r="B91" s="46"/>
      <c r="C91" s="221" t="s">
        <v>188</v>
      </c>
      <c r="D91" s="221" t="s">
        <v>176</v>
      </c>
      <c r="E91" s="222" t="s">
        <v>188</v>
      </c>
      <c r="F91" s="223" t="s">
        <v>3870</v>
      </c>
      <c r="G91" s="224" t="s">
        <v>2158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181</v>
      </c>
      <c r="AT91" s="24" t="s">
        <v>176</v>
      </c>
      <c r="AU91" s="24" t="s">
        <v>79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181</v>
      </c>
      <c r="BM91" s="24" t="s">
        <v>191</v>
      </c>
    </row>
    <row r="92" s="1" customFormat="1" ht="16.5" customHeight="1">
      <c r="B92" s="46"/>
      <c r="C92" s="221" t="s">
        <v>181</v>
      </c>
      <c r="D92" s="221" t="s">
        <v>176</v>
      </c>
      <c r="E92" s="222" t="s">
        <v>181</v>
      </c>
      <c r="F92" s="223" t="s">
        <v>3871</v>
      </c>
      <c r="G92" s="224" t="s">
        <v>2158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40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181</v>
      </c>
      <c r="AT92" s="24" t="s">
        <v>176</v>
      </c>
      <c r="AU92" s="24" t="s">
        <v>79</v>
      </c>
      <c r="AY92" s="24" t="s">
        <v>174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77</v>
      </c>
      <c r="BK92" s="232">
        <f>ROUND(I92*H92,2)</f>
        <v>0</v>
      </c>
      <c r="BL92" s="24" t="s">
        <v>181</v>
      </c>
      <c r="BM92" s="24" t="s">
        <v>196</v>
      </c>
    </row>
    <row r="93" s="1" customFormat="1" ht="16.5" customHeight="1">
      <c r="B93" s="46"/>
      <c r="C93" s="221" t="s">
        <v>198</v>
      </c>
      <c r="D93" s="221" t="s">
        <v>176</v>
      </c>
      <c r="E93" s="222" t="s">
        <v>198</v>
      </c>
      <c r="F93" s="223" t="s">
        <v>3872</v>
      </c>
      <c r="G93" s="224" t="s">
        <v>2158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181</v>
      </c>
      <c r="AT93" s="24" t="s">
        <v>176</v>
      </c>
      <c r="AU93" s="24" t="s">
        <v>79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181</v>
      </c>
      <c r="BM93" s="24" t="s">
        <v>202</v>
      </c>
    </row>
    <row r="94" s="1" customFormat="1" ht="16.5" customHeight="1">
      <c r="B94" s="46"/>
      <c r="C94" s="221" t="s">
        <v>191</v>
      </c>
      <c r="D94" s="221" t="s">
        <v>176</v>
      </c>
      <c r="E94" s="222" t="s">
        <v>191</v>
      </c>
      <c r="F94" s="223" t="s">
        <v>3873</v>
      </c>
      <c r="G94" s="224" t="s">
        <v>2158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181</v>
      </c>
      <c r="AT94" s="24" t="s">
        <v>176</v>
      </c>
      <c r="AU94" s="24" t="s">
        <v>79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181</v>
      </c>
      <c r="BM94" s="24" t="s">
        <v>207</v>
      </c>
    </row>
    <row r="95" s="1" customFormat="1" ht="16.5" customHeight="1">
      <c r="B95" s="46"/>
      <c r="C95" s="221" t="s">
        <v>208</v>
      </c>
      <c r="D95" s="221" t="s">
        <v>176</v>
      </c>
      <c r="E95" s="222" t="s">
        <v>208</v>
      </c>
      <c r="F95" s="223" t="s">
        <v>3874</v>
      </c>
      <c r="G95" s="224" t="s">
        <v>2158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181</v>
      </c>
      <c r="AT95" s="24" t="s">
        <v>176</v>
      </c>
      <c r="AU95" s="24" t="s">
        <v>79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181</v>
      </c>
      <c r="BM95" s="24" t="s">
        <v>211</v>
      </c>
    </row>
    <row r="96" s="1" customFormat="1" ht="16.5" customHeight="1">
      <c r="B96" s="46"/>
      <c r="C96" s="221" t="s">
        <v>196</v>
      </c>
      <c r="D96" s="221" t="s">
        <v>176</v>
      </c>
      <c r="E96" s="222" t="s">
        <v>3735</v>
      </c>
      <c r="F96" s="223" t="s">
        <v>3875</v>
      </c>
      <c r="G96" s="224" t="s">
        <v>2158</v>
      </c>
      <c r="H96" s="225">
        <v>1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181</v>
      </c>
      <c r="AT96" s="24" t="s">
        <v>176</v>
      </c>
      <c r="AU96" s="24" t="s">
        <v>79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181</v>
      </c>
      <c r="BM96" s="24" t="s">
        <v>214</v>
      </c>
    </row>
    <row r="97" s="1" customFormat="1" ht="16.5" customHeight="1">
      <c r="B97" s="46"/>
      <c r="C97" s="221" t="s">
        <v>215</v>
      </c>
      <c r="D97" s="221" t="s">
        <v>176</v>
      </c>
      <c r="E97" s="222" t="s">
        <v>3737</v>
      </c>
      <c r="F97" s="223" t="s">
        <v>3876</v>
      </c>
      <c r="G97" s="224" t="s">
        <v>2158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181</v>
      </c>
      <c r="AT97" s="24" t="s">
        <v>176</v>
      </c>
      <c r="AU97" s="24" t="s">
        <v>79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181</v>
      </c>
      <c r="BM97" s="24" t="s">
        <v>218</v>
      </c>
    </row>
    <row r="98" s="1" customFormat="1" ht="16.5" customHeight="1">
      <c r="B98" s="46"/>
      <c r="C98" s="221" t="s">
        <v>202</v>
      </c>
      <c r="D98" s="221" t="s">
        <v>176</v>
      </c>
      <c r="E98" s="222" t="s">
        <v>196</v>
      </c>
      <c r="F98" s="223" t="s">
        <v>3877</v>
      </c>
      <c r="G98" s="224" t="s">
        <v>2158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40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181</v>
      </c>
      <c r="AT98" s="24" t="s">
        <v>176</v>
      </c>
      <c r="AU98" s="24" t="s">
        <v>79</v>
      </c>
      <c r="AY98" s="24" t="s">
        <v>174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77</v>
      </c>
      <c r="BK98" s="232">
        <f>ROUND(I98*H98,2)</f>
        <v>0</v>
      </c>
      <c r="BL98" s="24" t="s">
        <v>181</v>
      </c>
      <c r="BM98" s="24" t="s">
        <v>221</v>
      </c>
    </row>
    <row r="99" s="1" customFormat="1" ht="16.5" customHeight="1">
      <c r="B99" s="46"/>
      <c r="C99" s="221" t="s">
        <v>223</v>
      </c>
      <c r="D99" s="221" t="s">
        <v>176</v>
      </c>
      <c r="E99" s="222" t="s">
        <v>3854</v>
      </c>
      <c r="F99" s="223" t="s">
        <v>3878</v>
      </c>
      <c r="G99" s="224" t="s">
        <v>2158</v>
      </c>
      <c r="H99" s="225">
        <v>4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40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181</v>
      </c>
      <c r="AT99" s="24" t="s">
        <v>176</v>
      </c>
      <c r="AU99" s="24" t="s">
        <v>79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181</v>
      </c>
      <c r="BM99" s="24" t="s">
        <v>226</v>
      </c>
    </row>
    <row r="100" s="1" customFormat="1" ht="16.5" customHeight="1">
      <c r="B100" s="46"/>
      <c r="C100" s="221" t="s">
        <v>207</v>
      </c>
      <c r="D100" s="221" t="s">
        <v>176</v>
      </c>
      <c r="E100" s="222" t="s">
        <v>215</v>
      </c>
      <c r="F100" s="223" t="s">
        <v>3879</v>
      </c>
      <c r="G100" s="224" t="s">
        <v>2158</v>
      </c>
      <c r="H100" s="225">
        <v>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181</v>
      </c>
      <c r="AT100" s="24" t="s">
        <v>176</v>
      </c>
      <c r="AU100" s="24" t="s">
        <v>79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181</v>
      </c>
      <c r="BM100" s="24" t="s">
        <v>232</v>
      </c>
    </row>
    <row r="101" s="1" customFormat="1" ht="16.5" customHeight="1">
      <c r="B101" s="46"/>
      <c r="C101" s="221" t="s">
        <v>235</v>
      </c>
      <c r="D101" s="221" t="s">
        <v>176</v>
      </c>
      <c r="E101" s="222" t="s">
        <v>3880</v>
      </c>
      <c r="F101" s="223" t="s">
        <v>3881</v>
      </c>
      <c r="G101" s="224" t="s">
        <v>2158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181</v>
      </c>
      <c r="AT101" s="24" t="s">
        <v>176</v>
      </c>
      <c r="AU101" s="24" t="s">
        <v>79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181</v>
      </c>
      <c r="BM101" s="24" t="s">
        <v>238</v>
      </c>
    </row>
    <row r="102" s="1" customFormat="1" ht="16.5" customHeight="1">
      <c r="B102" s="46"/>
      <c r="C102" s="221" t="s">
        <v>211</v>
      </c>
      <c r="D102" s="221" t="s">
        <v>176</v>
      </c>
      <c r="E102" s="222" t="s">
        <v>3882</v>
      </c>
      <c r="F102" s="223" t="s">
        <v>3883</v>
      </c>
      <c r="G102" s="224" t="s">
        <v>2158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181</v>
      </c>
      <c r="AT102" s="24" t="s">
        <v>176</v>
      </c>
      <c r="AU102" s="24" t="s">
        <v>79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181</v>
      </c>
      <c r="BM102" s="24" t="s">
        <v>243</v>
      </c>
    </row>
    <row r="103" s="1" customFormat="1" ht="16.5" customHeight="1">
      <c r="B103" s="46"/>
      <c r="C103" s="221" t="s">
        <v>10</v>
      </c>
      <c r="D103" s="221" t="s">
        <v>176</v>
      </c>
      <c r="E103" s="222" t="s">
        <v>202</v>
      </c>
      <c r="F103" s="223" t="s">
        <v>3884</v>
      </c>
      <c r="G103" s="224" t="s">
        <v>2158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181</v>
      </c>
      <c r="AT103" s="24" t="s">
        <v>176</v>
      </c>
      <c r="AU103" s="24" t="s">
        <v>79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181</v>
      </c>
      <c r="BM103" s="24" t="s">
        <v>247</v>
      </c>
    </row>
    <row r="104" s="1" customFormat="1" ht="16.5" customHeight="1">
      <c r="B104" s="46"/>
      <c r="C104" s="221" t="s">
        <v>214</v>
      </c>
      <c r="D104" s="221" t="s">
        <v>176</v>
      </c>
      <c r="E104" s="222" t="s">
        <v>223</v>
      </c>
      <c r="F104" s="223" t="s">
        <v>3885</v>
      </c>
      <c r="G104" s="224" t="s">
        <v>2158</v>
      </c>
      <c r="H104" s="225">
        <v>1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181</v>
      </c>
      <c r="AT104" s="24" t="s">
        <v>176</v>
      </c>
      <c r="AU104" s="24" t="s">
        <v>79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181</v>
      </c>
      <c r="BM104" s="24" t="s">
        <v>252</v>
      </c>
    </row>
    <row r="105" s="1" customFormat="1" ht="16.5" customHeight="1">
      <c r="B105" s="46"/>
      <c r="C105" s="221" t="s">
        <v>253</v>
      </c>
      <c r="D105" s="221" t="s">
        <v>176</v>
      </c>
      <c r="E105" s="222" t="s">
        <v>207</v>
      </c>
      <c r="F105" s="223" t="s">
        <v>3886</v>
      </c>
      <c r="G105" s="224" t="s">
        <v>2158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181</v>
      </c>
      <c r="AT105" s="24" t="s">
        <v>176</v>
      </c>
      <c r="AU105" s="24" t="s">
        <v>79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181</v>
      </c>
      <c r="BM105" s="24" t="s">
        <v>256</v>
      </c>
    </row>
    <row r="106" s="1" customFormat="1" ht="16.5" customHeight="1">
      <c r="B106" s="46"/>
      <c r="C106" s="221" t="s">
        <v>218</v>
      </c>
      <c r="D106" s="221" t="s">
        <v>176</v>
      </c>
      <c r="E106" s="222" t="s">
        <v>3182</v>
      </c>
      <c r="F106" s="223" t="s">
        <v>3887</v>
      </c>
      <c r="G106" s="224" t="s">
        <v>2158</v>
      </c>
      <c r="H106" s="225">
        <v>1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181</v>
      </c>
      <c r="AT106" s="24" t="s">
        <v>176</v>
      </c>
      <c r="AU106" s="24" t="s">
        <v>79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181</v>
      </c>
      <c r="BM106" s="24" t="s">
        <v>262</v>
      </c>
    </row>
    <row r="107" s="1" customFormat="1" ht="16.5" customHeight="1">
      <c r="B107" s="46"/>
      <c r="C107" s="221" t="s">
        <v>263</v>
      </c>
      <c r="D107" s="221" t="s">
        <v>176</v>
      </c>
      <c r="E107" s="222" t="s">
        <v>235</v>
      </c>
      <c r="F107" s="223" t="s">
        <v>3888</v>
      </c>
      <c r="G107" s="224" t="s">
        <v>2158</v>
      </c>
      <c r="H107" s="225">
        <v>1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181</v>
      </c>
      <c r="AT107" s="24" t="s">
        <v>176</v>
      </c>
      <c r="AU107" s="24" t="s">
        <v>79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181</v>
      </c>
      <c r="BM107" s="24" t="s">
        <v>266</v>
      </c>
    </row>
    <row r="108" s="1" customFormat="1" ht="16.5" customHeight="1">
      <c r="B108" s="46"/>
      <c r="C108" s="221" t="s">
        <v>221</v>
      </c>
      <c r="D108" s="221" t="s">
        <v>176</v>
      </c>
      <c r="E108" s="222" t="s">
        <v>211</v>
      </c>
      <c r="F108" s="223" t="s">
        <v>3889</v>
      </c>
      <c r="G108" s="224" t="s">
        <v>2158</v>
      </c>
      <c r="H108" s="225">
        <v>1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181</v>
      </c>
      <c r="AT108" s="24" t="s">
        <v>176</v>
      </c>
      <c r="AU108" s="24" t="s">
        <v>79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181</v>
      </c>
      <c r="BM108" s="24" t="s">
        <v>269</v>
      </c>
    </row>
    <row r="109" s="1" customFormat="1" ht="16.5" customHeight="1">
      <c r="B109" s="46"/>
      <c r="C109" s="221" t="s">
        <v>9</v>
      </c>
      <c r="D109" s="221" t="s">
        <v>176</v>
      </c>
      <c r="E109" s="222" t="s">
        <v>10</v>
      </c>
      <c r="F109" s="223" t="s">
        <v>3890</v>
      </c>
      <c r="G109" s="224" t="s">
        <v>2158</v>
      </c>
      <c r="H109" s="225">
        <v>1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181</v>
      </c>
      <c r="AT109" s="24" t="s">
        <v>176</v>
      </c>
      <c r="AU109" s="24" t="s">
        <v>79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181</v>
      </c>
      <c r="BM109" s="24" t="s">
        <v>273</v>
      </c>
    </row>
    <row r="110" s="1" customFormat="1" ht="16.5" customHeight="1">
      <c r="B110" s="46"/>
      <c r="C110" s="221" t="s">
        <v>226</v>
      </c>
      <c r="D110" s="221" t="s">
        <v>176</v>
      </c>
      <c r="E110" s="222" t="s">
        <v>3891</v>
      </c>
      <c r="F110" s="223" t="s">
        <v>3892</v>
      </c>
      <c r="G110" s="224" t="s">
        <v>2158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181</v>
      </c>
      <c r="AT110" s="24" t="s">
        <v>176</v>
      </c>
      <c r="AU110" s="24" t="s">
        <v>79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181</v>
      </c>
      <c r="BM110" s="24" t="s">
        <v>277</v>
      </c>
    </row>
    <row r="111" s="1" customFormat="1" ht="16.5" customHeight="1">
      <c r="B111" s="46"/>
      <c r="C111" s="221" t="s">
        <v>278</v>
      </c>
      <c r="D111" s="221" t="s">
        <v>176</v>
      </c>
      <c r="E111" s="222" t="s">
        <v>3893</v>
      </c>
      <c r="F111" s="223" t="s">
        <v>3894</v>
      </c>
      <c r="G111" s="224" t="s">
        <v>21</v>
      </c>
      <c r="H111" s="225">
        <v>1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181</v>
      </c>
      <c r="AT111" s="24" t="s">
        <v>176</v>
      </c>
      <c r="AU111" s="24" t="s">
        <v>79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181</v>
      </c>
      <c r="BM111" s="24" t="s">
        <v>281</v>
      </c>
    </row>
    <row r="112" s="10" customFormat="1" ht="29.88" customHeight="1">
      <c r="B112" s="205"/>
      <c r="C112" s="206"/>
      <c r="D112" s="207" t="s">
        <v>68</v>
      </c>
      <c r="E112" s="219" t="s">
        <v>3895</v>
      </c>
      <c r="F112" s="219" t="s">
        <v>3895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SUM(P113:P114)</f>
        <v>0</v>
      </c>
      <c r="Q112" s="213"/>
      <c r="R112" s="214">
        <f>SUM(R113:R114)</f>
        <v>0</v>
      </c>
      <c r="S112" s="213"/>
      <c r="T112" s="215">
        <f>SUM(T113:T114)</f>
        <v>0</v>
      </c>
      <c r="AR112" s="216" t="s">
        <v>77</v>
      </c>
      <c r="AT112" s="217" t="s">
        <v>68</v>
      </c>
      <c r="AU112" s="217" t="s">
        <v>77</v>
      </c>
      <c r="AY112" s="216" t="s">
        <v>174</v>
      </c>
      <c r="BK112" s="218">
        <f>SUM(BK113:BK114)</f>
        <v>0</v>
      </c>
    </row>
    <row r="113" s="1" customFormat="1" ht="16.5" customHeight="1">
      <c r="B113" s="46"/>
      <c r="C113" s="221" t="s">
        <v>232</v>
      </c>
      <c r="D113" s="221" t="s">
        <v>176</v>
      </c>
      <c r="E113" s="222" t="s">
        <v>3426</v>
      </c>
      <c r="F113" s="223" t="s">
        <v>3896</v>
      </c>
      <c r="G113" s="224" t="s">
        <v>2158</v>
      </c>
      <c r="H113" s="225">
        <v>1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181</v>
      </c>
      <c r="AT113" s="24" t="s">
        <v>176</v>
      </c>
      <c r="AU113" s="24" t="s">
        <v>79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181</v>
      </c>
      <c r="BM113" s="24" t="s">
        <v>284</v>
      </c>
    </row>
    <row r="114" s="1" customFormat="1" ht="16.5" customHeight="1">
      <c r="B114" s="46"/>
      <c r="C114" s="221" t="s">
        <v>285</v>
      </c>
      <c r="D114" s="221" t="s">
        <v>176</v>
      </c>
      <c r="E114" s="222" t="s">
        <v>3459</v>
      </c>
      <c r="F114" s="223" t="s">
        <v>3896</v>
      </c>
      <c r="G114" s="224" t="s">
        <v>21</v>
      </c>
      <c r="H114" s="225">
        <v>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40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181</v>
      </c>
      <c r="AT114" s="24" t="s">
        <v>176</v>
      </c>
      <c r="AU114" s="24" t="s">
        <v>79</v>
      </c>
      <c r="AY114" s="24" t="s">
        <v>174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77</v>
      </c>
      <c r="BK114" s="232">
        <f>ROUND(I114*H114,2)</f>
        <v>0</v>
      </c>
      <c r="BL114" s="24" t="s">
        <v>181</v>
      </c>
      <c r="BM114" s="24" t="s">
        <v>288</v>
      </c>
    </row>
    <row r="115" s="10" customFormat="1" ht="29.88" customHeight="1">
      <c r="B115" s="205"/>
      <c r="C115" s="206"/>
      <c r="D115" s="207" t="s">
        <v>68</v>
      </c>
      <c r="E115" s="219" t="s">
        <v>3897</v>
      </c>
      <c r="F115" s="219" t="s">
        <v>3897</v>
      </c>
      <c r="G115" s="206"/>
      <c r="H115" s="206"/>
      <c r="I115" s="209"/>
      <c r="J115" s="220">
        <f>BK115</f>
        <v>0</v>
      </c>
      <c r="K115" s="206"/>
      <c r="L115" s="211"/>
      <c r="M115" s="212"/>
      <c r="N115" s="213"/>
      <c r="O115" s="213"/>
      <c r="P115" s="214">
        <f>SUM(P116:P122)</f>
        <v>0</v>
      </c>
      <c r="Q115" s="213"/>
      <c r="R115" s="214">
        <f>SUM(R116:R122)</f>
        <v>0</v>
      </c>
      <c r="S115" s="213"/>
      <c r="T115" s="215">
        <f>SUM(T116:T122)</f>
        <v>0</v>
      </c>
      <c r="AR115" s="216" t="s">
        <v>77</v>
      </c>
      <c r="AT115" s="217" t="s">
        <v>68</v>
      </c>
      <c r="AU115" s="217" t="s">
        <v>77</v>
      </c>
      <c r="AY115" s="216" t="s">
        <v>174</v>
      </c>
      <c r="BK115" s="218">
        <f>SUM(BK116:BK122)</f>
        <v>0</v>
      </c>
    </row>
    <row r="116" s="1" customFormat="1" ht="16.5" customHeight="1">
      <c r="B116" s="46"/>
      <c r="C116" s="221" t="s">
        <v>238</v>
      </c>
      <c r="D116" s="221" t="s">
        <v>176</v>
      </c>
      <c r="E116" s="222" t="s">
        <v>3428</v>
      </c>
      <c r="F116" s="223" t="s">
        <v>3898</v>
      </c>
      <c r="G116" s="224" t="s">
        <v>2158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40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181</v>
      </c>
      <c r="AT116" s="24" t="s">
        <v>176</v>
      </c>
      <c r="AU116" s="24" t="s">
        <v>79</v>
      </c>
      <c r="AY116" s="24" t="s">
        <v>174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77</v>
      </c>
      <c r="BK116" s="232">
        <f>ROUND(I116*H116,2)</f>
        <v>0</v>
      </c>
      <c r="BL116" s="24" t="s">
        <v>181</v>
      </c>
      <c r="BM116" s="24" t="s">
        <v>292</v>
      </c>
    </row>
    <row r="117" s="1" customFormat="1" ht="16.5" customHeight="1">
      <c r="B117" s="46"/>
      <c r="C117" s="221" t="s">
        <v>296</v>
      </c>
      <c r="D117" s="221" t="s">
        <v>176</v>
      </c>
      <c r="E117" s="222" t="s">
        <v>3444</v>
      </c>
      <c r="F117" s="223" t="s">
        <v>3899</v>
      </c>
      <c r="G117" s="224" t="s">
        <v>2158</v>
      </c>
      <c r="H117" s="225">
        <v>1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181</v>
      </c>
      <c r="AT117" s="24" t="s">
        <v>176</v>
      </c>
      <c r="AU117" s="24" t="s">
        <v>79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181</v>
      </c>
      <c r="BM117" s="24" t="s">
        <v>299</v>
      </c>
    </row>
    <row r="118" s="1" customFormat="1" ht="16.5" customHeight="1">
      <c r="B118" s="46"/>
      <c r="C118" s="221" t="s">
        <v>243</v>
      </c>
      <c r="D118" s="221" t="s">
        <v>176</v>
      </c>
      <c r="E118" s="222" t="s">
        <v>3461</v>
      </c>
      <c r="F118" s="223" t="s">
        <v>3900</v>
      </c>
      <c r="G118" s="224" t="s">
        <v>2158</v>
      </c>
      <c r="H118" s="225">
        <v>1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181</v>
      </c>
      <c r="AT118" s="24" t="s">
        <v>176</v>
      </c>
      <c r="AU118" s="24" t="s">
        <v>79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181</v>
      </c>
      <c r="BM118" s="24" t="s">
        <v>306</v>
      </c>
    </row>
    <row r="119" s="1" customFormat="1" ht="16.5" customHeight="1">
      <c r="B119" s="46"/>
      <c r="C119" s="221" t="s">
        <v>309</v>
      </c>
      <c r="D119" s="221" t="s">
        <v>176</v>
      </c>
      <c r="E119" s="222" t="s">
        <v>3469</v>
      </c>
      <c r="F119" s="223" t="s">
        <v>3892</v>
      </c>
      <c r="G119" s="224" t="s">
        <v>2158</v>
      </c>
      <c r="H119" s="225">
        <v>1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40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181</v>
      </c>
      <c r="AT119" s="24" t="s">
        <v>176</v>
      </c>
      <c r="AU119" s="24" t="s">
        <v>79</v>
      </c>
      <c r="AY119" s="24" t="s">
        <v>174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77</v>
      </c>
      <c r="BK119" s="232">
        <f>ROUND(I119*H119,2)</f>
        <v>0</v>
      </c>
      <c r="BL119" s="24" t="s">
        <v>181</v>
      </c>
      <c r="BM119" s="24" t="s">
        <v>312</v>
      </c>
    </row>
    <row r="120" s="1" customFormat="1" ht="16.5" customHeight="1">
      <c r="B120" s="46"/>
      <c r="C120" s="221" t="s">
        <v>247</v>
      </c>
      <c r="D120" s="221" t="s">
        <v>176</v>
      </c>
      <c r="E120" s="222" t="s">
        <v>3471</v>
      </c>
      <c r="F120" s="223" t="s">
        <v>3894</v>
      </c>
      <c r="G120" s="224" t="s">
        <v>2158</v>
      </c>
      <c r="H120" s="225">
        <v>1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40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181</v>
      </c>
      <c r="AT120" s="24" t="s">
        <v>176</v>
      </c>
      <c r="AU120" s="24" t="s">
        <v>79</v>
      </c>
      <c r="AY120" s="24" t="s">
        <v>174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77</v>
      </c>
      <c r="BK120" s="232">
        <f>ROUND(I120*H120,2)</f>
        <v>0</v>
      </c>
      <c r="BL120" s="24" t="s">
        <v>181</v>
      </c>
      <c r="BM120" s="24" t="s">
        <v>317</v>
      </c>
    </row>
    <row r="121" s="1" customFormat="1" ht="16.5" customHeight="1">
      <c r="B121" s="46"/>
      <c r="C121" s="221" t="s">
        <v>320</v>
      </c>
      <c r="D121" s="221" t="s">
        <v>176</v>
      </c>
      <c r="E121" s="222" t="s">
        <v>3605</v>
      </c>
      <c r="F121" s="223" t="s">
        <v>3901</v>
      </c>
      <c r="G121" s="224" t="s">
        <v>2158</v>
      </c>
      <c r="H121" s="225">
        <v>1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181</v>
      </c>
      <c r="AT121" s="24" t="s">
        <v>176</v>
      </c>
      <c r="AU121" s="24" t="s">
        <v>79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181</v>
      </c>
      <c r="BM121" s="24" t="s">
        <v>323</v>
      </c>
    </row>
    <row r="122" s="1" customFormat="1" ht="16.5" customHeight="1">
      <c r="B122" s="46"/>
      <c r="C122" s="221" t="s">
        <v>252</v>
      </c>
      <c r="D122" s="221" t="s">
        <v>176</v>
      </c>
      <c r="E122" s="222" t="s">
        <v>3651</v>
      </c>
      <c r="F122" s="223" t="s">
        <v>3902</v>
      </c>
      <c r="G122" s="224" t="s">
        <v>2158</v>
      </c>
      <c r="H122" s="225">
        <v>1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79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326</v>
      </c>
    </row>
    <row r="123" s="10" customFormat="1" ht="29.88" customHeight="1">
      <c r="B123" s="205"/>
      <c r="C123" s="206"/>
      <c r="D123" s="207" t="s">
        <v>68</v>
      </c>
      <c r="E123" s="219" t="s">
        <v>3903</v>
      </c>
      <c r="F123" s="219" t="s">
        <v>3903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SUM(P124:P131)</f>
        <v>0</v>
      </c>
      <c r="Q123" s="213"/>
      <c r="R123" s="214">
        <f>SUM(R124:R131)</f>
        <v>0</v>
      </c>
      <c r="S123" s="213"/>
      <c r="T123" s="215">
        <f>SUM(T124:T131)</f>
        <v>0</v>
      </c>
      <c r="AR123" s="216" t="s">
        <v>77</v>
      </c>
      <c r="AT123" s="217" t="s">
        <v>68</v>
      </c>
      <c r="AU123" s="217" t="s">
        <v>77</v>
      </c>
      <c r="AY123" s="216" t="s">
        <v>174</v>
      </c>
      <c r="BK123" s="218">
        <f>SUM(BK124:BK131)</f>
        <v>0</v>
      </c>
    </row>
    <row r="124" s="1" customFormat="1" ht="16.5" customHeight="1">
      <c r="B124" s="46"/>
      <c r="C124" s="221" t="s">
        <v>328</v>
      </c>
      <c r="D124" s="221" t="s">
        <v>176</v>
      </c>
      <c r="E124" s="222" t="s">
        <v>3432</v>
      </c>
      <c r="F124" s="223" t="s">
        <v>3904</v>
      </c>
      <c r="G124" s="224" t="s">
        <v>2158</v>
      </c>
      <c r="H124" s="225">
        <v>3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40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181</v>
      </c>
      <c r="AT124" s="24" t="s">
        <v>176</v>
      </c>
      <c r="AU124" s="24" t="s">
        <v>79</v>
      </c>
      <c r="AY124" s="24" t="s">
        <v>174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77</v>
      </c>
      <c r="BK124" s="232">
        <f>ROUND(I124*H124,2)</f>
        <v>0</v>
      </c>
      <c r="BL124" s="24" t="s">
        <v>181</v>
      </c>
      <c r="BM124" s="24" t="s">
        <v>331</v>
      </c>
    </row>
    <row r="125" s="1" customFormat="1" ht="16.5" customHeight="1">
      <c r="B125" s="46"/>
      <c r="C125" s="221" t="s">
        <v>256</v>
      </c>
      <c r="D125" s="221" t="s">
        <v>176</v>
      </c>
      <c r="E125" s="222" t="s">
        <v>3463</v>
      </c>
      <c r="F125" s="223" t="s">
        <v>3905</v>
      </c>
      <c r="G125" s="224" t="s">
        <v>2158</v>
      </c>
      <c r="H125" s="225">
        <v>1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40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181</v>
      </c>
      <c r="AT125" s="24" t="s">
        <v>176</v>
      </c>
      <c r="AU125" s="24" t="s">
        <v>79</v>
      </c>
      <c r="AY125" s="24" t="s">
        <v>174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77</v>
      </c>
      <c r="BK125" s="232">
        <f>ROUND(I125*H125,2)</f>
        <v>0</v>
      </c>
      <c r="BL125" s="24" t="s">
        <v>181</v>
      </c>
      <c r="BM125" s="24" t="s">
        <v>335</v>
      </c>
    </row>
    <row r="126" s="1" customFormat="1" ht="16.5" customHeight="1">
      <c r="B126" s="46"/>
      <c r="C126" s="221" t="s">
        <v>338</v>
      </c>
      <c r="D126" s="221" t="s">
        <v>176</v>
      </c>
      <c r="E126" s="222" t="s">
        <v>3607</v>
      </c>
      <c r="F126" s="223" t="s">
        <v>3868</v>
      </c>
      <c r="G126" s="224" t="s">
        <v>2158</v>
      </c>
      <c r="H126" s="225">
        <v>1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40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181</v>
      </c>
      <c r="AT126" s="24" t="s">
        <v>176</v>
      </c>
      <c r="AU126" s="24" t="s">
        <v>79</v>
      </c>
      <c r="AY126" s="24" t="s">
        <v>174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77</v>
      </c>
      <c r="BK126" s="232">
        <f>ROUND(I126*H126,2)</f>
        <v>0</v>
      </c>
      <c r="BL126" s="24" t="s">
        <v>181</v>
      </c>
      <c r="BM126" s="24" t="s">
        <v>341</v>
      </c>
    </row>
    <row r="127" s="1" customFormat="1" ht="16.5" customHeight="1">
      <c r="B127" s="46"/>
      <c r="C127" s="221" t="s">
        <v>262</v>
      </c>
      <c r="D127" s="221" t="s">
        <v>176</v>
      </c>
      <c r="E127" s="222" t="s">
        <v>3653</v>
      </c>
      <c r="F127" s="223" t="s">
        <v>3906</v>
      </c>
      <c r="G127" s="224" t="s">
        <v>2158</v>
      </c>
      <c r="H127" s="225">
        <v>1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79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347</v>
      </c>
    </row>
    <row r="128" s="1" customFormat="1" ht="16.5" customHeight="1">
      <c r="B128" s="46"/>
      <c r="C128" s="221" t="s">
        <v>350</v>
      </c>
      <c r="D128" s="221" t="s">
        <v>176</v>
      </c>
      <c r="E128" s="222" t="s">
        <v>3659</v>
      </c>
      <c r="F128" s="223" t="s">
        <v>3907</v>
      </c>
      <c r="G128" s="224" t="s">
        <v>2158</v>
      </c>
      <c r="H128" s="225">
        <v>1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79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353</v>
      </c>
    </row>
    <row r="129" s="1" customFormat="1" ht="16.5" customHeight="1">
      <c r="B129" s="46"/>
      <c r="C129" s="221" t="s">
        <v>266</v>
      </c>
      <c r="D129" s="221" t="s">
        <v>176</v>
      </c>
      <c r="E129" s="222" t="s">
        <v>3661</v>
      </c>
      <c r="F129" s="223" t="s">
        <v>3908</v>
      </c>
      <c r="G129" s="224" t="s">
        <v>2158</v>
      </c>
      <c r="H129" s="225">
        <v>1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40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181</v>
      </c>
      <c r="AT129" s="24" t="s">
        <v>176</v>
      </c>
      <c r="AU129" s="24" t="s">
        <v>79</v>
      </c>
      <c r="AY129" s="24" t="s">
        <v>174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77</v>
      </c>
      <c r="BK129" s="232">
        <f>ROUND(I129*H129,2)</f>
        <v>0</v>
      </c>
      <c r="BL129" s="24" t="s">
        <v>181</v>
      </c>
      <c r="BM129" s="24" t="s">
        <v>357</v>
      </c>
    </row>
    <row r="130" s="1" customFormat="1" ht="16.5" customHeight="1">
      <c r="B130" s="46"/>
      <c r="C130" s="221" t="s">
        <v>363</v>
      </c>
      <c r="D130" s="221" t="s">
        <v>176</v>
      </c>
      <c r="E130" s="222" t="s">
        <v>3663</v>
      </c>
      <c r="F130" s="223" t="s">
        <v>3909</v>
      </c>
      <c r="G130" s="224" t="s">
        <v>2158</v>
      </c>
      <c r="H130" s="225">
        <v>1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40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181</v>
      </c>
      <c r="AT130" s="24" t="s">
        <v>176</v>
      </c>
      <c r="AU130" s="24" t="s">
        <v>79</v>
      </c>
      <c r="AY130" s="24" t="s">
        <v>174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77</v>
      </c>
      <c r="BK130" s="232">
        <f>ROUND(I130*H130,2)</f>
        <v>0</v>
      </c>
      <c r="BL130" s="24" t="s">
        <v>181</v>
      </c>
      <c r="BM130" s="24" t="s">
        <v>366</v>
      </c>
    </row>
    <row r="131" s="1" customFormat="1" ht="16.5" customHeight="1">
      <c r="B131" s="46"/>
      <c r="C131" s="221" t="s">
        <v>269</v>
      </c>
      <c r="D131" s="221" t="s">
        <v>176</v>
      </c>
      <c r="E131" s="222" t="s">
        <v>3708</v>
      </c>
      <c r="F131" s="223" t="s">
        <v>3910</v>
      </c>
      <c r="G131" s="224" t="s">
        <v>2158</v>
      </c>
      <c r="H131" s="225">
        <v>1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40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181</v>
      </c>
      <c r="AT131" s="24" t="s">
        <v>176</v>
      </c>
      <c r="AU131" s="24" t="s">
        <v>79</v>
      </c>
      <c r="AY131" s="24" t="s">
        <v>174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77</v>
      </c>
      <c r="BK131" s="232">
        <f>ROUND(I131*H131,2)</f>
        <v>0</v>
      </c>
      <c r="BL131" s="24" t="s">
        <v>181</v>
      </c>
      <c r="BM131" s="24" t="s">
        <v>370</v>
      </c>
    </row>
    <row r="132" s="10" customFormat="1" ht="29.88" customHeight="1">
      <c r="B132" s="205"/>
      <c r="C132" s="206"/>
      <c r="D132" s="207" t="s">
        <v>68</v>
      </c>
      <c r="E132" s="219" t="s">
        <v>3911</v>
      </c>
      <c r="F132" s="219" t="s">
        <v>3911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P133</f>
        <v>0</v>
      </c>
      <c r="Q132" s="213"/>
      <c r="R132" s="214">
        <f>R133</f>
        <v>0</v>
      </c>
      <c r="S132" s="213"/>
      <c r="T132" s="215">
        <f>T133</f>
        <v>0</v>
      </c>
      <c r="AR132" s="216" t="s">
        <v>77</v>
      </c>
      <c r="AT132" s="217" t="s">
        <v>68</v>
      </c>
      <c r="AU132" s="217" t="s">
        <v>77</v>
      </c>
      <c r="AY132" s="216" t="s">
        <v>174</v>
      </c>
      <c r="BK132" s="218">
        <f>BK133</f>
        <v>0</v>
      </c>
    </row>
    <row r="133" s="1" customFormat="1" ht="16.5" customHeight="1">
      <c r="B133" s="46"/>
      <c r="C133" s="221" t="s">
        <v>372</v>
      </c>
      <c r="D133" s="221" t="s">
        <v>176</v>
      </c>
      <c r="E133" s="222" t="s">
        <v>3434</v>
      </c>
      <c r="F133" s="223" t="s">
        <v>3912</v>
      </c>
      <c r="G133" s="224" t="s">
        <v>2158</v>
      </c>
      <c r="H133" s="225">
        <v>1</v>
      </c>
      <c r="I133" s="226"/>
      <c r="J133" s="227">
        <f>ROUND(I133*H133,2)</f>
        <v>0</v>
      </c>
      <c r="K133" s="223" t="s">
        <v>21</v>
      </c>
      <c r="L133" s="72"/>
      <c r="M133" s="228" t="s">
        <v>21</v>
      </c>
      <c r="N133" s="229" t="s">
        <v>40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181</v>
      </c>
      <c r="AT133" s="24" t="s">
        <v>176</v>
      </c>
      <c r="AU133" s="24" t="s">
        <v>79</v>
      </c>
      <c r="AY133" s="24" t="s">
        <v>174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77</v>
      </c>
      <c r="BK133" s="232">
        <f>ROUND(I133*H133,2)</f>
        <v>0</v>
      </c>
      <c r="BL133" s="24" t="s">
        <v>181</v>
      </c>
      <c r="BM133" s="24" t="s">
        <v>375</v>
      </c>
    </row>
    <row r="134" s="10" customFormat="1" ht="29.88" customHeight="1">
      <c r="B134" s="205"/>
      <c r="C134" s="206"/>
      <c r="D134" s="207" t="s">
        <v>68</v>
      </c>
      <c r="E134" s="219" t="s">
        <v>3913</v>
      </c>
      <c r="F134" s="219" t="s">
        <v>3913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SUM(P135:P143)</f>
        <v>0</v>
      </c>
      <c r="Q134" s="213"/>
      <c r="R134" s="214">
        <f>SUM(R135:R143)</f>
        <v>0</v>
      </c>
      <c r="S134" s="213"/>
      <c r="T134" s="215">
        <f>SUM(T135:T143)</f>
        <v>0</v>
      </c>
      <c r="AR134" s="216" t="s">
        <v>77</v>
      </c>
      <c r="AT134" s="217" t="s">
        <v>68</v>
      </c>
      <c r="AU134" s="217" t="s">
        <v>77</v>
      </c>
      <c r="AY134" s="216" t="s">
        <v>174</v>
      </c>
      <c r="BK134" s="218">
        <f>SUM(BK135:BK143)</f>
        <v>0</v>
      </c>
    </row>
    <row r="135" s="1" customFormat="1" ht="16.5" customHeight="1">
      <c r="B135" s="46"/>
      <c r="C135" s="221" t="s">
        <v>273</v>
      </c>
      <c r="D135" s="221" t="s">
        <v>176</v>
      </c>
      <c r="E135" s="222" t="s">
        <v>3437</v>
      </c>
      <c r="F135" s="223" t="s">
        <v>3914</v>
      </c>
      <c r="G135" s="224" t="s">
        <v>2158</v>
      </c>
      <c r="H135" s="225">
        <v>1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181</v>
      </c>
      <c r="AT135" s="24" t="s">
        <v>176</v>
      </c>
      <c r="AU135" s="24" t="s">
        <v>79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181</v>
      </c>
      <c r="BM135" s="24" t="s">
        <v>379</v>
      </c>
    </row>
    <row r="136" s="1" customFormat="1" ht="16.5" customHeight="1">
      <c r="B136" s="46"/>
      <c r="C136" s="221" t="s">
        <v>381</v>
      </c>
      <c r="D136" s="221" t="s">
        <v>176</v>
      </c>
      <c r="E136" s="222" t="s">
        <v>3442</v>
      </c>
      <c r="F136" s="223" t="s">
        <v>3887</v>
      </c>
      <c r="G136" s="224" t="s">
        <v>2158</v>
      </c>
      <c r="H136" s="225">
        <v>2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40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181</v>
      </c>
      <c r="AT136" s="24" t="s">
        <v>176</v>
      </c>
      <c r="AU136" s="24" t="s">
        <v>79</v>
      </c>
      <c r="AY136" s="24" t="s">
        <v>174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77</v>
      </c>
      <c r="BK136" s="232">
        <f>ROUND(I136*H136,2)</f>
        <v>0</v>
      </c>
      <c r="BL136" s="24" t="s">
        <v>181</v>
      </c>
      <c r="BM136" s="24" t="s">
        <v>385</v>
      </c>
    </row>
    <row r="137" s="1" customFormat="1" ht="16.5" customHeight="1">
      <c r="B137" s="46"/>
      <c r="C137" s="221" t="s">
        <v>277</v>
      </c>
      <c r="D137" s="221" t="s">
        <v>176</v>
      </c>
      <c r="E137" s="222" t="s">
        <v>3465</v>
      </c>
      <c r="F137" s="223" t="s">
        <v>3915</v>
      </c>
      <c r="G137" s="224" t="s">
        <v>2158</v>
      </c>
      <c r="H137" s="225">
        <v>2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40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181</v>
      </c>
      <c r="AT137" s="24" t="s">
        <v>176</v>
      </c>
      <c r="AU137" s="24" t="s">
        <v>79</v>
      </c>
      <c r="AY137" s="24" t="s">
        <v>174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77</v>
      </c>
      <c r="BK137" s="232">
        <f>ROUND(I137*H137,2)</f>
        <v>0</v>
      </c>
      <c r="BL137" s="24" t="s">
        <v>181</v>
      </c>
      <c r="BM137" s="24" t="s">
        <v>388</v>
      </c>
    </row>
    <row r="138" s="1" customFormat="1" ht="16.5" customHeight="1">
      <c r="B138" s="46"/>
      <c r="C138" s="221" t="s">
        <v>391</v>
      </c>
      <c r="D138" s="221" t="s">
        <v>176</v>
      </c>
      <c r="E138" s="222" t="s">
        <v>3609</v>
      </c>
      <c r="F138" s="223" t="s">
        <v>3916</v>
      </c>
      <c r="G138" s="224" t="s">
        <v>2158</v>
      </c>
      <c r="H138" s="225">
        <v>2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40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181</v>
      </c>
      <c r="AT138" s="24" t="s">
        <v>176</v>
      </c>
      <c r="AU138" s="24" t="s">
        <v>79</v>
      </c>
      <c r="AY138" s="24" t="s">
        <v>174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77</v>
      </c>
      <c r="BK138" s="232">
        <f>ROUND(I138*H138,2)</f>
        <v>0</v>
      </c>
      <c r="BL138" s="24" t="s">
        <v>181</v>
      </c>
      <c r="BM138" s="24" t="s">
        <v>394</v>
      </c>
    </row>
    <row r="139" s="1" customFormat="1" ht="16.5" customHeight="1">
      <c r="B139" s="46"/>
      <c r="C139" s="221" t="s">
        <v>281</v>
      </c>
      <c r="D139" s="221" t="s">
        <v>176</v>
      </c>
      <c r="E139" s="222" t="s">
        <v>3655</v>
      </c>
      <c r="F139" s="223" t="s">
        <v>3917</v>
      </c>
      <c r="G139" s="224" t="s">
        <v>2158</v>
      </c>
      <c r="H139" s="225">
        <v>1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40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181</v>
      </c>
      <c r="AT139" s="24" t="s">
        <v>176</v>
      </c>
      <c r="AU139" s="24" t="s">
        <v>79</v>
      </c>
      <c r="AY139" s="24" t="s">
        <v>174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77</v>
      </c>
      <c r="BK139" s="232">
        <f>ROUND(I139*H139,2)</f>
        <v>0</v>
      </c>
      <c r="BL139" s="24" t="s">
        <v>181</v>
      </c>
      <c r="BM139" s="24" t="s">
        <v>399</v>
      </c>
    </row>
    <row r="140" s="1" customFormat="1" ht="16.5" customHeight="1">
      <c r="B140" s="46"/>
      <c r="C140" s="221" t="s">
        <v>401</v>
      </c>
      <c r="D140" s="221" t="s">
        <v>176</v>
      </c>
      <c r="E140" s="222" t="s">
        <v>3710</v>
      </c>
      <c r="F140" s="223" t="s">
        <v>3868</v>
      </c>
      <c r="G140" s="224" t="s">
        <v>2158</v>
      </c>
      <c r="H140" s="225">
        <v>1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40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181</v>
      </c>
      <c r="AT140" s="24" t="s">
        <v>176</v>
      </c>
      <c r="AU140" s="24" t="s">
        <v>79</v>
      </c>
      <c r="AY140" s="24" t="s">
        <v>174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77</v>
      </c>
      <c r="BK140" s="232">
        <f>ROUND(I140*H140,2)</f>
        <v>0</v>
      </c>
      <c r="BL140" s="24" t="s">
        <v>181</v>
      </c>
      <c r="BM140" s="24" t="s">
        <v>404</v>
      </c>
    </row>
    <row r="141" s="1" customFormat="1" ht="16.5" customHeight="1">
      <c r="B141" s="46"/>
      <c r="C141" s="221" t="s">
        <v>284</v>
      </c>
      <c r="D141" s="221" t="s">
        <v>176</v>
      </c>
      <c r="E141" s="222" t="s">
        <v>3731</v>
      </c>
      <c r="F141" s="223" t="s">
        <v>3918</v>
      </c>
      <c r="G141" s="224" t="s">
        <v>2158</v>
      </c>
      <c r="H141" s="225">
        <v>2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40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181</v>
      </c>
      <c r="AT141" s="24" t="s">
        <v>176</v>
      </c>
      <c r="AU141" s="24" t="s">
        <v>79</v>
      </c>
      <c r="AY141" s="24" t="s">
        <v>174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77</v>
      </c>
      <c r="BK141" s="232">
        <f>ROUND(I141*H141,2)</f>
        <v>0</v>
      </c>
      <c r="BL141" s="24" t="s">
        <v>181</v>
      </c>
      <c r="BM141" s="24" t="s">
        <v>407</v>
      </c>
    </row>
    <row r="142" s="1" customFormat="1" ht="16.5" customHeight="1">
      <c r="B142" s="46"/>
      <c r="C142" s="221" t="s">
        <v>409</v>
      </c>
      <c r="D142" s="221" t="s">
        <v>176</v>
      </c>
      <c r="E142" s="222" t="s">
        <v>3849</v>
      </c>
      <c r="F142" s="223" t="s">
        <v>3919</v>
      </c>
      <c r="G142" s="224" t="s">
        <v>2158</v>
      </c>
      <c r="H142" s="225">
        <v>2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40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181</v>
      </c>
      <c r="AT142" s="24" t="s">
        <v>176</v>
      </c>
      <c r="AU142" s="24" t="s">
        <v>79</v>
      </c>
      <c r="AY142" s="24" t="s">
        <v>174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77</v>
      </c>
      <c r="BK142" s="232">
        <f>ROUND(I142*H142,2)</f>
        <v>0</v>
      </c>
      <c r="BL142" s="24" t="s">
        <v>181</v>
      </c>
      <c r="BM142" s="24" t="s">
        <v>412</v>
      </c>
    </row>
    <row r="143" s="1" customFormat="1" ht="16.5" customHeight="1">
      <c r="B143" s="46"/>
      <c r="C143" s="221" t="s">
        <v>288</v>
      </c>
      <c r="D143" s="221" t="s">
        <v>176</v>
      </c>
      <c r="E143" s="222" t="s">
        <v>3852</v>
      </c>
      <c r="F143" s="223" t="s">
        <v>3920</v>
      </c>
      <c r="G143" s="224" t="s">
        <v>2158</v>
      </c>
      <c r="H143" s="225">
        <v>2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40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181</v>
      </c>
      <c r="AT143" s="24" t="s">
        <v>176</v>
      </c>
      <c r="AU143" s="24" t="s">
        <v>79</v>
      </c>
      <c r="AY143" s="24" t="s">
        <v>174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77</v>
      </c>
      <c r="BK143" s="232">
        <f>ROUND(I143*H143,2)</f>
        <v>0</v>
      </c>
      <c r="BL143" s="24" t="s">
        <v>181</v>
      </c>
      <c r="BM143" s="24" t="s">
        <v>416</v>
      </c>
    </row>
    <row r="144" s="10" customFormat="1" ht="29.88" customHeight="1">
      <c r="B144" s="205"/>
      <c r="C144" s="206"/>
      <c r="D144" s="207" t="s">
        <v>68</v>
      </c>
      <c r="E144" s="219" t="s">
        <v>3921</v>
      </c>
      <c r="F144" s="219" t="s">
        <v>3922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SUM(P145:P161)</f>
        <v>0</v>
      </c>
      <c r="Q144" s="213"/>
      <c r="R144" s="214">
        <f>SUM(R145:R161)</f>
        <v>0</v>
      </c>
      <c r="S144" s="213"/>
      <c r="T144" s="215">
        <f>SUM(T145:T161)</f>
        <v>0</v>
      </c>
      <c r="AR144" s="216" t="s">
        <v>77</v>
      </c>
      <c r="AT144" s="217" t="s">
        <v>68</v>
      </c>
      <c r="AU144" s="217" t="s">
        <v>77</v>
      </c>
      <c r="AY144" s="216" t="s">
        <v>174</v>
      </c>
      <c r="BK144" s="218">
        <f>SUM(BK145:BK161)</f>
        <v>0</v>
      </c>
    </row>
    <row r="145" s="1" customFormat="1" ht="16.5" customHeight="1">
      <c r="B145" s="46"/>
      <c r="C145" s="221" t="s">
        <v>417</v>
      </c>
      <c r="D145" s="221" t="s">
        <v>176</v>
      </c>
      <c r="E145" s="222" t="s">
        <v>3440</v>
      </c>
      <c r="F145" s="223" t="s">
        <v>3923</v>
      </c>
      <c r="G145" s="224" t="s">
        <v>2158</v>
      </c>
      <c r="H145" s="225">
        <v>6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40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181</v>
      </c>
      <c r="AT145" s="24" t="s">
        <v>176</v>
      </c>
      <c r="AU145" s="24" t="s">
        <v>79</v>
      </c>
      <c r="AY145" s="24" t="s">
        <v>174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77</v>
      </c>
      <c r="BK145" s="232">
        <f>ROUND(I145*H145,2)</f>
        <v>0</v>
      </c>
      <c r="BL145" s="24" t="s">
        <v>181</v>
      </c>
      <c r="BM145" s="24" t="s">
        <v>420</v>
      </c>
    </row>
    <row r="146" s="1" customFormat="1" ht="16.5" customHeight="1">
      <c r="B146" s="46"/>
      <c r="C146" s="221" t="s">
        <v>292</v>
      </c>
      <c r="D146" s="221" t="s">
        <v>176</v>
      </c>
      <c r="E146" s="222" t="s">
        <v>3467</v>
      </c>
      <c r="F146" s="223" t="s">
        <v>3924</v>
      </c>
      <c r="G146" s="224" t="s">
        <v>2158</v>
      </c>
      <c r="H146" s="225">
        <v>1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40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181</v>
      </c>
      <c r="AT146" s="24" t="s">
        <v>176</v>
      </c>
      <c r="AU146" s="24" t="s">
        <v>79</v>
      </c>
      <c r="AY146" s="24" t="s">
        <v>174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77</v>
      </c>
      <c r="BK146" s="232">
        <f>ROUND(I146*H146,2)</f>
        <v>0</v>
      </c>
      <c r="BL146" s="24" t="s">
        <v>181</v>
      </c>
      <c r="BM146" s="24" t="s">
        <v>423</v>
      </c>
    </row>
    <row r="147" s="1" customFormat="1" ht="16.5" customHeight="1">
      <c r="B147" s="46"/>
      <c r="C147" s="221" t="s">
        <v>424</v>
      </c>
      <c r="D147" s="221" t="s">
        <v>176</v>
      </c>
      <c r="E147" s="222" t="s">
        <v>3611</v>
      </c>
      <c r="F147" s="223" t="s">
        <v>3925</v>
      </c>
      <c r="G147" s="224" t="s">
        <v>2158</v>
      </c>
      <c r="H147" s="225">
        <v>1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40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181</v>
      </c>
      <c r="AT147" s="24" t="s">
        <v>176</v>
      </c>
      <c r="AU147" s="24" t="s">
        <v>79</v>
      </c>
      <c r="AY147" s="24" t="s">
        <v>174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77</v>
      </c>
      <c r="BK147" s="232">
        <f>ROUND(I147*H147,2)</f>
        <v>0</v>
      </c>
      <c r="BL147" s="24" t="s">
        <v>181</v>
      </c>
      <c r="BM147" s="24" t="s">
        <v>427</v>
      </c>
    </row>
    <row r="148" s="1" customFormat="1" ht="16.5" customHeight="1">
      <c r="B148" s="46"/>
      <c r="C148" s="221" t="s">
        <v>299</v>
      </c>
      <c r="D148" s="221" t="s">
        <v>176</v>
      </c>
      <c r="E148" s="222" t="s">
        <v>3613</v>
      </c>
      <c r="F148" s="223" t="s">
        <v>3926</v>
      </c>
      <c r="G148" s="224" t="s">
        <v>2158</v>
      </c>
      <c r="H148" s="225">
        <v>1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40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181</v>
      </c>
      <c r="AT148" s="24" t="s">
        <v>176</v>
      </c>
      <c r="AU148" s="24" t="s">
        <v>79</v>
      </c>
      <c r="AY148" s="24" t="s">
        <v>174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77</v>
      </c>
      <c r="BK148" s="232">
        <f>ROUND(I148*H148,2)</f>
        <v>0</v>
      </c>
      <c r="BL148" s="24" t="s">
        <v>181</v>
      </c>
      <c r="BM148" s="24" t="s">
        <v>431</v>
      </c>
    </row>
    <row r="149" s="1" customFormat="1" ht="16.5" customHeight="1">
      <c r="B149" s="46"/>
      <c r="C149" s="221" t="s">
        <v>433</v>
      </c>
      <c r="D149" s="221" t="s">
        <v>176</v>
      </c>
      <c r="E149" s="222" t="s">
        <v>3657</v>
      </c>
      <c r="F149" s="223" t="s">
        <v>3927</v>
      </c>
      <c r="G149" s="224" t="s">
        <v>2158</v>
      </c>
      <c r="H149" s="225">
        <v>1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40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181</v>
      </c>
      <c r="AT149" s="24" t="s">
        <v>176</v>
      </c>
      <c r="AU149" s="24" t="s">
        <v>79</v>
      </c>
      <c r="AY149" s="24" t="s">
        <v>174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77</v>
      </c>
      <c r="BK149" s="232">
        <f>ROUND(I149*H149,2)</f>
        <v>0</v>
      </c>
      <c r="BL149" s="24" t="s">
        <v>181</v>
      </c>
      <c r="BM149" s="24" t="s">
        <v>436</v>
      </c>
    </row>
    <row r="150" s="1" customFormat="1" ht="16.5" customHeight="1">
      <c r="B150" s="46"/>
      <c r="C150" s="221" t="s">
        <v>306</v>
      </c>
      <c r="D150" s="221" t="s">
        <v>176</v>
      </c>
      <c r="E150" s="222" t="s">
        <v>3712</v>
      </c>
      <c r="F150" s="223" t="s">
        <v>3928</v>
      </c>
      <c r="G150" s="224" t="s">
        <v>2158</v>
      </c>
      <c r="H150" s="225">
        <v>1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181</v>
      </c>
      <c r="AT150" s="24" t="s">
        <v>176</v>
      </c>
      <c r="AU150" s="24" t="s">
        <v>79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181</v>
      </c>
      <c r="BM150" s="24" t="s">
        <v>442</v>
      </c>
    </row>
    <row r="151" s="1" customFormat="1" ht="16.5" customHeight="1">
      <c r="B151" s="46"/>
      <c r="C151" s="221" t="s">
        <v>444</v>
      </c>
      <c r="D151" s="221" t="s">
        <v>176</v>
      </c>
      <c r="E151" s="222" t="s">
        <v>3819</v>
      </c>
      <c r="F151" s="223" t="s">
        <v>3929</v>
      </c>
      <c r="G151" s="224" t="s">
        <v>2158</v>
      </c>
      <c r="H151" s="225">
        <v>1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40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181</v>
      </c>
      <c r="AT151" s="24" t="s">
        <v>176</v>
      </c>
      <c r="AU151" s="24" t="s">
        <v>79</v>
      </c>
      <c r="AY151" s="24" t="s">
        <v>174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77</v>
      </c>
      <c r="BK151" s="232">
        <f>ROUND(I151*H151,2)</f>
        <v>0</v>
      </c>
      <c r="BL151" s="24" t="s">
        <v>181</v>
      </c>
      <c r="BM151" s="24" t="s">
        <v>447</v>
      </c>
    </row>
    <row r="152" s="1" customFormat="1" ht="16.5" customHeight="1">
      <c r="B152" s="46"/>
      <c r="C152" s="221" t="s">
        <v>312</v>
      </c>
      <c r="D152" s="221" t="s">
        <v>176</v>
      </c>
      <c r="E152" s="222" t="s">
        <v>3821</v>
      </c>
      <c r="F152" s="223" t="s">
        <v>3875</v>
      </c>
      <c r="G152" s="224" t="s">
        <v>2158</v>
      </c>
      <c r="H152" s="225">
        <v>1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40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181</v>
      </c>
      <c r="AT152" s="24" t="s">
        <v>176</v>
      </c>
      <c r="AU152" s="24" t="s">
        <v>79</v>
      </c>
      <c r="AY152" s="24" t="s">
        <v>174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77</v>
      </c>
      <c r="BK152" s="232">
        <f>ROUND(I152*H152,2)</f>
        <v>0</v>
      </c>
      <c r="BL152" s="24" t="s">
        <v>181</v>
      </c>
      <c r="BM152" s="24" t="s">
        <v>450</v>
      </c>
    </row>
    <row r="153" s="1" customFormat="1" ht="16.5" customHeight="1">
      <c r="B153" s="46"/>
      <c r="C153" s="221" t="s">
        <v>453</v>
      </c>
      <c r="D153" s="221" t="s">
        <v>176</v>
      </c>
      <c r="E153" s="222" t="s">
        <v>3715</v>
      </c>
      <c r="F153" s="223" t="s">
        <v>3927</v>
      </c>
      <c r="G153" s="224" t="s">
        <v>2158</v>
      </c>
      <c r="H153" s="225">
        <v>1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40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181</v>
      </c>
      <c r="AT153" s="24" t="s">
        <v>176</v>
      </c>
      <c r="AU153" s="24" t="s">
        <v>79</v>
      </c>
      <c r="AY153" s="24" t="s">
        <v>174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77</v>
      </c>
      <c r="BK153" s="232">
        <f>ROUND(I153*H153,2)</f>
        <v>0</v>
      </c>
      <c r="BL153" s="24" t="s">
        <v>181</v>
      </c>
      <c r="BM153" s="24" t="s">
        <v>456</v>
      </c>
    </row>
    <row r="154" s="1" customFormat="1" ht="16.5" customHeight="1">
      <c r="B154" s="46"/>
      <c r="C154" s="221" t="s">
        <v>317</v>
      </c>
      <c r="D154" s="221" t="s">
        <v>176</v>
      </c>
      <c r="E154" s="222" t="s">
        <v>3717</v>
      </c>
      <c r="F154" s="223" t="s">
        <v>3930</v>
      </c>
      <c r="G154" s="224" t="s">
        <v>2158</v>
      </c>
      <c r="H154" s="225">
        <v>1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181</v>
      </c>
      <c r="AT154" s="24" t="s">
        <v>176</v>
      </c>
      <c r="AU154" s="24" t="s">
        <v>79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181</v>
      </c>
      <c r="BM154" s="24" t="s">
        <v>460</v>
      </c>
    </row>
    <row r="155" s="1" customFormat="1" ht="16.5" customHeight="1">
      <c r="B155" s="46"/>
      <c r="C155" s="221" t="s">
        <v>465</v>
      </c>
      <c r="D155" s="221" t="s">
        <v>176</v>
      </c>
      <c r="E155" s="222" t="s">
        <v>3733</v>
      </c>
      <c r="F155" s="223" t="s">
        <v>3931</v>
      </c>
      <c r="G155" s="224" t="s">
        <v>2158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181</v>
      </c>
      <c r="AT155" s="24" t="s">
        <v>176</v>
      </c>
      <c r="AU155" s="24" t="s">
        <v>79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181</v>
      </c>
      <c r="BM155" s="24" t="s">
        <v>468</v>
      </c>
    </row>
    <row r="156" s="1" customFormat="1" ht="16.5" customHeight="1">
      <c r="B156" s="46"/>
      <c r="C156" s="221" t="s">
        <v>323</v>
      </c>
      <c r="D156" s="221" t="s">
        <v>176</v>
      </c>
      <c r="E156" s="222" t="s">
        <v>3851</v>
      </c>
      <c r="F156" s="223" t="s">
        <v>3932</v>
      </c>
      <c r="G156" s="224" t="s">
        <v>2158</v>
      </c>
      <c r="H156" s="225">
        <v>1</v>
      </c>
      <c r="I156" s="226"/>
      <c r="J156" s="227">
        <f>ROUND(I156*H156,2)</f>
        <v>0</v>
      </c>
      <c r="K156" s="223" t="s">
        <v>21</v>
      </c>
      <c r="L156" s="72"/>
      <c r="M156" s="228" t="s">
        <v>21</v>
      </c>
      <c r="N156" s="229" t="s">
        <v>40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181</v>
      </c>
      <c r="AT156" s="24" t="s">
        <v>176</v>
      </c>
      <c r="AU156" s="24" t="s">
        <v>79</v>
      </c>
      <c r="AY156" s="24" t="s">
        <v>174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77</v>
      </c>
      <c r="BK156" s="232">
        <f>ROUND(I156*H156,2)</f>
        <v>0</v>
      </c>
      <c r="BL156" s="24" t="s">
        <v>181</v>
      </c>
      <c r="BM156" s="24" t="s">
        <v>472</v>
      </c>
    </row>
    <row r="157" s="1" customFormat="1" ht="16.5" customHeight="1">
      <c r="B157" s="46"/>
      <c r="C157" s="221" t="s">
        <v>474</v>
      </c>
      <c r="D157" s="221" t="s">
        <v>176</v>
      </c>
      <c r="E157" s="222" t="s">
        <v>3933</v>
      </c>
      <c r="F157" s="223" t="s">
        <v>3889</v>
      </c>
      <c r="G157" s="224" t="s">
        <v>2158</v>
      </c>
      <c r="H157" s="225">
        <v>1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40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181</v>
      </c>
      <c r="AT157" s="24" t="s">
        <v>176</v>
      </c>
      <c r="AU157" s="24" t="s">
        <v>79</v>
      </c>
      <c r="AY157" s="24" t="s">
        <v>174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77</v>
      </c>
      <c r="BK157" s="232">
        <f>ROUND(I157*H157,2)</f>
        <v>0</v>
      </c>
      <c r="BL157" s="24" t="s">
        <v>181</v>
      </c>
      <c r="BM157" s="24" t="s">
        <v>477</v>
      </c>
    </row>
    <row r="158" s="1" customFormat="1" ht="16.5" customHeight="1">
      <c r="B158" s="46"/>
      <c r="C158" s="221" t="s">
        <v>326</v>
      </c>
      <c r="D158" s="221" t="s">
        <v>176</v>
      </c>
      <c r="E158" s="222" t="s">
        <v>3934</v>
      </c>
      <c r="F158" s="223" t="s">
        <v>3935</v>
      </c>
      <c r="G158" s="224" t="s">
        <v>2158</v>
      </c>
      <c r="H158" s="225">
        <v>1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40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181</v>
      </c>
      <c r="AT158" s="24" t="s">
        <v>176</v>
      </c>
      <c r="AU158" s="24" t="s">
        <v>79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181</v>
      </c>
      <c r="BM158" s="24" t="s">
        <v>481</v>
      </c>
    </row>
    <row r="159" s="1" customFormat="1" ht="16.5" customHeight="1">
      <c r="B159" s="46"/>
      <c r="C159" s="221" t="s">
        <v>483</v>
      </c>
      <c r="D159" s="221" t="s">
        <v>176</v>
      </c>
      <c r="E159" s="222" t="s">
        <v>3936</v>
      </c>
      <c r="F159" s="223" t="s">
        <v>3888</v>
      </c>
      <c r="G159" s="224" t="s">
        <v>2158</v>
      </c>
      <c r="H159" s="225">
        <v>2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181</v>
      </c>
      <c r="AT159" s="24" t="s">
        <v>176</v>
      </c>
      <c r="AU159" s="24" t="s">
        <v>79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181</v>
      </c>
      <c r="BM159" s="24" t="s">
        <v>486</v>
      </c>
    </row>
    <row r="160" s="1" customFormat="1" ht="16.5" customHeight="1">
      <c r="B160" s="46"/>
      <c r="C160" s="221" t="s">
        <v>331</v>
      </c>
      <c r="D160" s="221" t="s">
        <v>176</v>
      </c>
      <c r="E160" s="222" t="s">
        <v>3180</v>
      </c>
      <c r="F160" s="223" t="s">
        <v>3937</v>
      </c>
      <c r="G160" s="224" t="s">
        <v>2158</v>
      </c>
      <c r="H160" s="225">
        <v>1</v>
      </c>
      <c r="I160" s="226"/>
      <c r="J160" s="227">
        <f>ROUND(I160*H160,2)</f>
        <v>0</v>
      </c>
      <c r="K160" s="223" t="s">
        <v>21</v>
      </c>
      <c r="L160" s="72"/>
      <c r="M160" s="228" t="s">
        <v>21</v>
      </c>
      <c r="N160" s="229" t="s">
        <v>40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181</v>
      </c>
      <c r="AT160" s="24" t="s">
        <v>176</v>
      </c>
      <c r="AU160" s="24" t="s">
        <v>79</v>
      </c>
      <c r="AY160" s="24" t="s">
        <v>174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77</v>
      </c>
      <c r="BK160" s="232">
        <f>ROUND(I160*H160,2)</f>
        <v>0</v>
      </c>
      <c r="BL160" s="24" t="s">
        <v>181</v>
      </c>
      <c r="BM160" s="24" t="s">
        <v>490</v>
      </c>
    </row>
    <row r="161" s="1" customFormat="1" ht="16.5" customHeight="1">
      <c r="B161" s="46"/>
      <c r="C161" s="221" t="s">
        <v>494</v>
      </c>
      <c r="D161" s="221" t="s">
        <v>176</v>
      </c>
      <c r="E161" s="222" t="s">
        <v>3195</v>
      </c>
      <c r="F161" s="223" t="s">
        <v>3938</v>
      </c>
      <c r="G161" s="224" t="s">
        <v>2158</v>
      </c>
      <c r="H161" s="225">
        <v>1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181</v>
      </c>
      <c r="AT161" s="24" t="s">
        <v>176</v>
      </c>
      <c r="AU161" s="24" t="s">
        <v>79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181</v>
      </c>
      <c r="BM161" s="24" t="s">
        <v>497</v>
      </c>
    </row>
    <row r="162" s="10" customFormat="1" ht="29.88" customHeight="1">
      <c r="B162" s="205"/>
      <c r="C162" s="206"/>
      <c r="D162" s="207" t="s">
        <v>68</v>
      </c>
      <c r="E162" s="219" t="s">
        <v>3939</v>
      </c>
      <c r="F162" s="219" t="s">
        <v>3940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SUM(P163:P164)</f>
        <v>0</v>
      </c>
      <c r="Q162" s="213"/>
      <c r="R162" s="214">
        <f>SUM(R163:R164)</f>
        <v>0</v>
      </c>
      <c r="S162" s="213"/>
      <c r="T162" s="215">
        <f>SUM(T163:T164)</f>
        <v>0</v>
      </c>
      <c r="AR162" s="216" t="s">
        <v>77</v>
      </c>
      <c r="AT162" s="217" t="s">
        <v>68</v>
      </c>
      <c r="AU162" s="217" t="s">
        <v>77</v>
      </c>
      <c r="AY162" s="216" t="s">
        <v>174</v>
      </c>
      <c r="BK162" s="218">
        <f>SUM(BK163:BK164)</f>
        <v>0</v>
      </c>
    </row>
    <row r="163" s="1" customFormat="1" ht="16.5" customHeight="1">
      <c r="B163" s="46"/>
      <c r="C163" s="221" t="s">
        <v>335</v>
      </c>
      <c r="D163" s="221" t="s">
        <v>176</v>
      </c>
      <c r="E163" s="222" t="s">
        <v>3941</v>
      </c>
      <c r="F163" s="223" t="s">
        <v>3942</v>
      </c>
      <c r="G163" s="224" t="s">
        <v>2158</v>
      </c>
      <c r="H163" s="225">
        <v>1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40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181</v>
      </c>
      <c r="AT163" s="24" t="s">
        <v>176</v>
      </c>
      <c r="AU163" s="24" t="s">
        <v>79</v>
      </c>
      <c r="AY163" s="24" t="s">
        <v>174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77</v>
      </c>
      <c r="BK163" s="232">
        <f>ROUND(I163*H163,2)</f>
        <v>0</v>
      </c>
      <c r="BL163" s="24" t="s">
        <v>181</v>
      </c>
      <c r="BM163" s="24" t="s">
        <v>513</v>
      </c>
    </row>
    <row r="164" s="1" customFormat="1" ht="16.5" customHeight="1">
      <c r="B164" s="46"/>
      <c r="C164" s="221" t="s">
        <v>522</v>
      </c>
      <c r="D164" s="221" t="s">
        <v>176</v>
      </c>
      <c r="E164" s="222" t="s">
        <v>3943</v>
      </c>
      <c r="F164" s="223" t="s">
        <v>3944</v>
      </c>
      <c r="G164" s="224" t="s">
        <v>2158</v>
      </c>
      <c r="H164" s="225">
        <v>2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40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181</v>
      </c>
      <c r="AT164" s="24" t="s">
        <v>176</v>
      </c>
      <c r="AU164" s="24" t="s">
        <v>79</v>
      </c>
      <c r="AY164" s="24" t="s">
        <v>174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77</v>
      </c>
      <c r="BK164" s="232">
        <f>ROUND(I164*H164,2)</f>
        <v>0</v>
      </c>
      <c r="BL164" s="24" t="s">
        <v>181</v>
      </c>
      <c r="BM164" s="24" t="s">
        <v>525</v>
      </c>
    </row>
    <row r="165" s="10" customFormat="1" ht="29.88" customHeight="1">
      <c r="B165" s="205"/>
      <c r="C165" s="206"/>
      <c r="D165" s="207" t="s">
        <v>68</v>
      </c>
      <c r="E165" s="219" t="s">
        <v>3945</v>
      </c>
      <c r="F165" s="219" t="s">
        <v>3946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SUM(P166:P167)</f>
        <v>0</v>
      </c>
      <c r="Q165" s="213"/>
      <c r="R165" s="214">
        <f>SUM(R166:R167)</f>
        <v>0</v>
      </c>
      <c r="S165" s="213"/>
      <c r="T165" s="215">
        <f>SUM(T166:T167)</f>
        <v>0</v>
      </c>
      <c r="AR165" s="216" t="s">
        <v>77</v>
      </c>
      <c r="AT165" s="217" t="s">
        <v>68</v>
      </c>
      <c r="AU165" s="217" t="s">
        <v>77</v>
      </c>
      <c r="AY165" s="216" t="s">
        <v>174</v>
      </c>
      <c r="BK165" s="218">
        <f>SUM(BK166:BK167)</f>
        <v>0</v>
      </c>
    </row>
    <row r="166" s="1" customFormat="1" ht="16.5" customHeight="1">
      <c r="B166" s="46"/>
      <c r="C166" s="221" t="s">
        <v>341</v>
      </c>
      <c r="D166" s="221" t="s">
        <v>176</v>
      </c>
      <c r="E166" s="222" t="s">
        <v>3947</v>
      </c>
      <c r="F166" s="223" t="s">
        <v>3948</v>
      </c>
      <c r="G166" s="224" t="s">
        <v>3949</v>
      </c>
      <c r="H166" s="225">
        <v>1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40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181</v>
      </c>
      <c r="AT166" s="24" t="s">
        <v>176</v>
      </c>
      <c r="AU166" s="24" t="s">
        <v>79</v>
      </c>
      <c r="AY166" s="24" t="s">
        <v>174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77</v>
      </c>
      <c r="BK166" s="232">
        <f>ROUND(I166*H166,2)</f>
        <v>0</v>
      </c>
      <c r="BL166" s="24" t="s">
        <v>181</v>
      </c>
      <c r="BM166" s="24" t="s">
        <v>528</v>
      </c>
    </row>
    <row r="167" s="1" customFormat="1" ht="16.5" customHeight="1">
      <c r="B167" s="46"/>
      <c r="C167" s="221" t="s">
        <v>532</v>
      </c>
      <c r="D167" s="221" t="s">
        <v>176</v>
      </c>
      <c r="E167" s="222" t="s">
        <v>3950</v>
      </c>
      <c r="F167" s="223" t="s">
        <v>3951</v>
      </c>
      <c r="G167" s="224" t="s">
        <v>3952</v>
      </c>
      <c r="H167" s="225">
        <v>1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77" t="s">
        <v>40</v>
      </c>
      <c r="O167" s="278"/>
      <c r="P167" s="279">
        <f>O167*H167</f>
        <v>0</v>
      </c>
      <c r="Q167" s="279">
        <v>0</v>
      </c>
      <c r="R167" s="279">
        <f>Q167*H167</f>
        <v>0</v>
      </c>
      <c r="S167" s="279">
        <v>0</v>
      </c>
      <c r="T167" s="280">
        <f>S167*H167</f>
        <v>0</v>
      </c>
      <c r="AR167" s="24" t="s">
        <v>181</v>
      </c>
      <c r="AT167" s="24" t="s">
        <v>176</v>
      </c>
      <c r="AU167" s="24" t="s">
        <v>79</v>
      </c>
      <c r="AY167" s="24" t="s">
        <v>174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77</v>
      </c>
      <c r="BK167" s="232">
        <f>ROUND(I167*H167,2)</f>
        <v>0</v>
      </c>
      <c r="BL167" s="24" t="s">
        <v>181</v>
      </c>
      <c r="BM167" s="24" t="s">
        <v>535</v>
      </c>
    </row>
    <row r="168" s="1" customFormat="1" ht="6.96" customHeight="1">
      <c r="B168" s="67"/>
      <c r="C168" s="68"/>
      <c r="D168" s="68"/>
      <c r="E168" s="68"/>
      <c r="F168" s="68"/>
      <c r="G168" s="68"/>
      <c r="H168" s="68"/>
      <c r="I168" s="166"/>
      <c r="J168" s="68"/>
      <c r="K168" s="68"/>
      <c r="L168" s="72"/>
    </row>
  </sheetData>
  <sheetProtection sheet="1" autoFilter="0" formatColumns="0" formatRows="0" objects="1" scenarios="1" spinCount="100000" saltValue="b6oL5Dm2itkRc9PhcRwlVqp3Q7ZHcEcw8Hx+6C/yAjAZpuOq1t9kBwwZi+BsUiBKzI8HlVFp466M2+khyPve2Q==" hashValue="Eb76Daued2FpNGqcUkPEvFOXE6oLdh6ozqktWLZh8uoTlY7WQ55EppaBq7xvyV3JRf2RUf6T8T7+1zBXqH6ltw==" algorithmName="SHA-512" password="CC35"/>
  <autoFilter ref="C85:K167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3953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ROUND(SUM(BE82:BE99), 2)</f>
        <v>0</v>
      </c>
      <c r="G30" s="47"/>
      <c r="H30" s="47"/>
      <c r="I30" s="158">
        <v>0.20999999999999999</v>
      </c>
      <c r="J30" s="157">
        <f>ROUND(ROUND((SUM(BE82:BE99)),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ROUND(SUM(BF82:BF99), 2)</f>
        <v>0</v>
      </c>
      <c r="G31" s="47"/>
      <c r="H31" s="47"/>
      <c r="I31" s="158">
        <v>0.14999999999999999</v>
      </c>
      <c r="J31" s="157">
        <f>ROUND(ROUND((SUM(BF82:BF99)),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ROUND(SUM(BG82:BG99),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ROUND(SUM(BH82:BH99),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ROUND(SUM(BI82:BI99),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101 - VON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3954</v>
      </c>
      <c r="E57" s="180"/>
      <c r="F57" s="180"/>
      <c r="G57" s="180"/>
      <c r="H57" s="180"/>
      <c r="I57" s="181"/>
      <c r="J57" s="182">
        <f>J83</f>
        <v>0</v>
      </c>
      <c r="K57" s="183"/>
    </row>
    <row r="58" s="8" customFormat="1" ht="19.92" customHeight="1">
      <c r="B58" s="184"/>
      <c r="C58" s="185"/>
      <c r="D58" s="186" t="s">
        <v>3955</v>
      </c>
      <c r="E58" s="187"/>
      <c r="F58" s="187"/>
      <c r="G58" s="187"/>
      <c r="H58" s="187"/>
      <c r="I58" s="188"/>
      <c r="J58" s="189">
        <f>J84</f>
        <v>0</v>
      </c>
      <c r="K58" s="190"/>
    </row>
    <row r="59" s="8" customFormat="1" ht="19.92" customHeight="1">
      <c r="B59" s="184"/>
      <c r="C59" s="185"/>
      <c r="D59" s="186" t="s">
        <v>3956</v>
      </c>
      <c r="E59" s="187"/>
      <c r="F59" s="187"/>
      <c r="G59" s="187"/>
      <c r="H59" s="187"/>
      <c r="I59" s="188"/>
      <c r="J59" s="189">
        <f>J90</f>
        <v>0</v>
      </c>
      <c r="K59" s="190"/>
    </row>
    <row r="60" s="8" customFormat="1" ht="19.92" customHeight="1">
      <c r="B60" s="184"/>
      <c r="C60" s="185"/>
      <c r="D60" s="186" t="s">
        <v>3957</v>
      </c>
      <c r="E60" s="187"/>
      <c r="F60" s="187"/>
      <c r="G60" s="187"/>
      <c r="H60" s="187"/>
      <c r="I60" s="188"/>
      <c r="J60" s="189">
        <f>J92</f>
        <v>0</v>
      </c>
      <c r="K60" s="190"/>
    </row>
    <row r="61" s="8" customFormat="1" ht="19.92" customHeight="1">
      <c r="B61" s="184"/>
      <c r="C61" s="185"/>
      <c r="D61" s="186" t="s">
        <v>3958</v>
      </c>
      <c r="E61" s="187"/>
      <c r="F61" s="187"/>
      <c r="G61" s="187"/>
      <c r="H61" s="187"/>
      <c r="I61" s="188"/>
      <c r="J61" s="189">
        <f>J96</f>
        <v>0</v>
      </c>
      <c r="K61" s="190"/>
    </row>
    <row r="62" s="8" customFormat="1" ht="19.92" customHeight="1">
      <c r="B62" s="184"/>
      <c r="C62" s="185"/>
      <c r="D62" s="186" t="s">
        <v>3959</v>
      </c>
      <c r="E62" s="187"/>
      <c r="F62" s="187"/>
      <c r="G62" s="187"/>
      <c r="H62" s="187"/>
      <c r="I62" s="188"/>
      <c r="J62" s="189">
        <f>J98</f>
        <v>0</v>
      </c>
      <c r="K62" s="190"/>
    </row>
    <row r="63" s="1" customFormat="1" ht="21.84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="1" customFormat="1" ht="6.96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="1" customFormat="1" ht="6.96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="1" customFormat="1" ht="36.96" customHeight="1">
      <c r="B69" s="46"/>
      <c r="C69" s="73" t="s">
        <v>158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6.96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16.5" customHeight="1">
      <c r="B72" s="46"/>
      <c r="C72" s="74"/>
      <c r="D72" s="74"/>
      <c r="E72" s="192" t="str">
        <f>E7</f>
        <v>Rekonstrukce objektu Pernerova 29/383, k.ú. Karlín, Praha 8</v>
      </c>
      <c r="F72" s="76"/>
      <c r="G72" s="76"/>
      <c r="H72" s="76"/>
      <c r="I72" s="191"/>
      <c r="J72" s="74"/>
      <c r="K72" s="74"/>
      <c r="L72" s="72"/>
    </row>
    <row r="73" s="1" customFormat="1" ht="14.4" customHeight="1">
      <c r="B73" s="46"/>
      <c r="C73" s="76" t="s">
        <v>125</v>
      </c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 ht="17.25" customHeight="1">
      <c r="B74" s="46"/>
      <c r="C74" s="74"/>
      <c r="D74" s="74"/>
      <c r="E74" s="82" t="str">
        <f>E9</f>
        <v>101 - VON</v>
      </c>
      <c r="F74" s="74"/>
      <c r="G74" s="74"/>
      <c r="H74" s="74"/>
      <c r="I74" s="191"/>
      <c r="J74" s="74"/>
      <c r="K74" s="74"/>
      <c r="L74" s="72"/>
    </row>
    <row r="75" s="1" customFormat="1" ht="6.96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 ht="18" customHeight="1">
      <c r="B76" s="46"/>
      <c r="C76" s="76" t="s">
        <v>23</v>
      </c>
      <c r="D76" s="74"/>
      <c r="E76" s="74"/>
      <c r="F76" s="193" t="str">
        <f>F12</f>
        <v xml:space="preserve"> </v>
      </c>
      <c r="G76" s="74"/>
      <c r="H76" s="74"/>
      <c r="I76" s="194" t="s">
        <v>25</v>
      </c>
      <c r="J76" s="85" t="str">
        <f>IF(J12="","",J12)</f>
        <v>7.8.2017</v>
      </c>
      <c r="K76" s="74"/>
      <c r="L76" s="72"/>
    </row>
    <row r="77" s="1" customFormat="1" ht="6.96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="1" customFormat="1">
      <c r="B78" s="46"/>
      <c r="C78" s="76" t="s">
        <v>27</v>
      </c>
      <c r="D78" s="74"/>
      <c r="E78" s="74"/>
      <c r="F78" s="193" t="str">
        <f>E15</f>
        <v xml:space="preserve"> </v>
      </c>
      <c r="G78" s="74"/>
      <c r="H78" s="74"/>
      <c r="I78" s="194" t="s">
        <v>32</v>
      </c>
      <c r="J78" s="193" t="str">
        <f>E21</f>
        <v xml:space="preserve"> </v>
      </c>
      <c r="K78" s="74"/>
      <c r="L78" s="72"/>
    </row>
    <row r="79" s="1" customFormat="1" ht="14.4" customHeight="1">
      <c r="B79" s="46"/>
      <c r="C79" s="76" t="s">
        <v>30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="1" customFormat="1" ht="10.32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="9" customFormat="1" ht="29.28" customHeight="1">
      <c r="B81" s="195"/>
      <c r="C81" s="196" t="s">
        <v>159</v>
      </c>
      <c r="D81" s="197" t="s">
        <v>54</v>
      </c>
      <c r="E81" s="197" t="s">
        <v>50</v>
      </c>
      <c r="F81" s="197" t="s">
        <v>160</v>
      </c>
      <c r="G81" s="197" t="s">
        <v>161</v>
      </c>
      <c r="H81" s="197" t="s">
        <v>162</v>
      </c>
      <c r="I81" s="198" t="s">
        <v>163</v>
      </c>
      <c r="J81" s="197" t="s">
        <v>129</v>
      </c>
      <c r="K81" s="199" t="s">
        <v>164</v>
      </c>
      <c r="L81" s="200"/>
      <c r="M81" s="102" t="s">
        <v>165</v>
      </c>
      <c r="N81" s="103" t="s">
        <v>39</v>
      </c>
      <c r="O81" s="103" t="s">
        <v>166</v>
      </c>
      <c r="P81" s="103" t="s">
        <v>167</v>
      </c>
      <c r="Q81" s="103" t="s">
        <v>168</v>
      </c>
      <c r="R81" s="103" t="s">
        <v>169</v>
      </c>
      <c r="S81" s="103" t="s">
        <v>170</v>
      </c>
      <c r="T81" s="104" t="s">
        <v>171</v>
      </c>
    </row>
    <row r="82" s="1" customFormat="1" ht="29.28" customHeight="1">
      <c r="B82" s="46"/>
      <c r="C82" s="108" t="s">
        <v>130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</f>
        <v>0</v>
      </c>
      <c r="Q82" s="106"/>
      <c r="R82" s="202">
        <f>R83</f>
        <v>0</v>
      </c>
      <c r="S82" s="106"/>
      <c r="T82" s="203">
        <f>T83</f>
        <v>0</v>
      </c>
      <c r="AT82" s="24" t="s">
        <v>68</v>
      </c>
      <c r="AU82" s="24" t="s">
        <v>131</v>
      </c>
      <c r="BK82" s="204">
        <f>BK83</f>
        <v>0</v>
      </c>
    </row>
    <row r="83" s="10" customFormat="1" ht="37.44" customHeight="1">
      <c r="B83" s="205"/>
      <c r="C83" s="206"/>
      <c r="D83" s="207" t="s">
        <v>68</v>
      </c>
      <c r="E83" s="208" t="s">
        <v>3960</v>
      </c>
      <c r="F83" s="208" t="s">
        <v>3961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P84+P90+P92+P96+P98</f>
        <v>0</v>
      </c>
      <c r="Q83" s="213"/>
      <c r="R83" s="214">
        <f>R84+R90+R92+R96+R98</f>
        <v>0</v>
      </c>
      <c r="S83" s="213"/>
      <c r="T83" s="215">
        <f>T84+T90+T92+T96+T98</f>
        <v>0</v>
      </c>
      <c r="AR83" s="216" t="s">
        <v>198</v>
      </c>
      <c r="AT83" s="217" t="s">
        <v>68</v>
      </c>
      <c r="AU83" s="217" t="s">
        <v>69</v>
      </c>
      <c r="AY83" s="216" t="s">
        <v>174</v>
      </c>
      <c r="BK83" s="218">
        <f>BK84+BK90+BK92+BK96+BK98</f>
        <v>0</v>
      </c>
    </row>
    <row r="84" s="10" customFormat="1" ht="19.92" customHeight="1">
      <c r="B84" s="205"/>
      <c r="C84" s="206"/>
      <c r="D84" s="207" t="s">
        <v>68</v>
      </c>
      <c r="E84" s="219" t="s">
        <v>3962</v>
      </c>
      <c r="F84" s="219" t="s">
        <v>3963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SUM(P85:P89)</f>
        <v>0</v>
      </c>
      <c r="Q84" s="213"/>
      <c r="R84" s="214">
        <f>SUM(R85:R89)</f>
        <v>0</v>
      </c>
      <c r="S84" s="213"/>
      <c r="T84" s="215">
        <f>SUM(T85:T89)</f>
        <v>0</v>
      </c>
      <c r="AR84" s="216" t="s">
        <v>198</v>
      </c>
      <c r="AT84" s="217" t="s">
        <v>68</v>
      </c>
      <c r="AU84" s="217" t="s">
        <v>77</v>
      </c>
      <c r="AY84" s="216" t="s">
        <v>174</v>
      </c>
      <c r="BK84" s="218">
        <f>SUM(BK85:BK89)</f>
        <v>0</v>
      </c>
    </row>
    <row r="85" s="1" customFormat="1" ht="16.5" customHeight="1">
      <c r="B85" s="46"/>
      <c r="C85" s="221" t="s">
        <v>77</v>
      </c>
      <c r="D85" s="221" t="s">
        <v>176</v>
      </c>
      <c r="E85" s="222" t="s">
        <v>3964</v>
      </c>
      <c r="F85" s="223" t="s">
        <v>3965</v>
      </c>
      <c r="G85" s="224" t="s">
        <v>3949</v>
      </c>
      <c r="H85" s="225">
        <v>1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40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181</v>
      </c>
      <c r="AT85" s="24" t="s">
        <v>176</v>
      </c>
      <c r="AU85" s="24" t="s">
        <v>79</v>
      </c>
      <c r="AY85" s="24" t="s">
        <v>174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77</v>
      </c>
      <c r="BK85" s="232">
        <f>ROUND(I85*H85,2)</f>
        <v>0</v>
      </c>
      <c r="BL85" s="24" t="s">
        <v>181</v>
      </c>
      <c r="BM85" s="24" t="s">
        <v>79</v>
      </c>
    </row>
    <row r="86" s="1" customFormat="1" ht="16.5" customHeight="1">
      <c r="B86" s="46"/>
      <c r="C86" s="221" t="s">
        <v>79</v>
      </c>
      <c r="D86" s="221" t="s">
        <v>176</v>
      </c>
      <c r="E86" s="222" t="s">
        <v>3966</v>
      </c>
      <c r="F86" s="223" t="s">
        <v>3967</v>
      </c>
      <c r="G86" s="224" t="s">
        <v>3949</v>
      </c>
      <c r="H86" s="225">
        <v>1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181</v>
      </c>
      <c r="AT86" s="24" t="s">
        <v>176</v>
      </c>
      <c r="AU86" s="24" t="s">
        <v>79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181</v>
      </c>
      <c r="BM86" s="24" t="s">
        <v>181</v>
      </c>
    </row>
    <row r="87" s="1" customFormat="1" ht="38.25" customHeight="1">
      <c r="B87" s="46"/>
      <c r="C87" s="221" t="s">
        <v>188</v>
      </c>
      <c r="D87" s="221" t="s">
        <v>176</v>
      </c>
      <c r="E87" s="222" t="s">
        <v>3968</v>
      </c>
      <c r="F87" s="223" t="s">
        <v>3969</v>
      </c>
      <c r="G87" s="224" t="s">
        <v>3949</v>
      </c>
      <c r="H87" s="225">
        <v>1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181</v>
      </c>
      <c r="AT87" s="24" t="s">
        <v>176</v>
      </c>
      <c r="AU87" s="24" t="s">
        <v>79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181</v>
      </c>
      <c r="BM87" s="24" t="s">
        <v>191</v>
      </c>
    </row>
    <row r="88" s="1" customFormat="1" ht="25.5" customHeight="1">
      <c r="B88" s="46"/>
      <c r="C88" s="221" t="s">
        <v>181</v>
      </c>
      <c r="D88" s="221" t="s">
        <v>176</v>
      </c>
      <c r="E88" s="222" t="s">
        <v>3970</v>
      </c>
      <c r="F88" s="223" t="s">
        <v>3971</v>
      </c>
      <c r="G88" s="224" t="s">
        <v>3949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40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181</v>
      </c>
      <c r="AT88" s="24" t="s">
        <v>176</v>
      </c>
      <c r="AU88" s="24" t="s">
        <v>79</v>
      </c>
      <c r="AY88" s="24" t="s">
        <v>174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77</v>
      </c>
      <c r="BK88" s="232">
        <f>ROUND(I88*H88,2)</f>
        <v>0</v>
      </c>
      <c r="BL88" s="24" t="s">
        <v>181</v>
      </c>
      <c r="BM88" s="24" t="s">
        <v>196</v>
      </c>
    </row>
    <row r="89" s="1" customFormat="1" ht="38.25" customHeight="1">
      <c r="B89" s="46"/>
      <c r="C89" s="221" t="s">
        <v>198</v>
      </c>
      <c r="D89" s="221" t="s">
        <v>176</v>
      </c>
      <c r="E89" s="222" t="s">
        <v>3972</v>
      </c>
      <c r="F89" s="223" t="s">
        <v>3973</v>
      </c>
      <c r="G89" s="224" t="s">
        <v>3949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181</v>
      </c>
      <c r="AT89" s="24" t="s">
        <v>176</v>
      </c>
      <c r="AU89" s="24" t="s">
        <v>79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181</v>
      </c>
      <c r="BM89" s="24" t="s">
        <v>202</v>
      </c>
    </row>
    <row r="90" s="10" customFormat="1" ht="29.88" customHeight="1">
      <c r="B90" s="205"/>
      <c r="C90" s="206"/>
      <c r="D90" s="207" t="s">
        <v>68</v>
      </c>
      <c r="E90" s="219" t="s">
        <v>3974</v>
      </c>
      <c r="F90" s="219" t="s">
        <v>3975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P91</f>
        <v>0</v>
      </c>
      <c r="Q90" s="213"/>
      <c r="R90" s="214">
        <f>R91</f>
        <v>0</v>
      </c>
      <c r="S90" s="213"/>
      <c r="T90" s="215">
        <f>T91</f>
        <v>0</v>
      </c>
      <c r="AR90" s="216" t="s">
        <v>198</v>
      </c>
      <c r="AT90" s="217" t="s">
        <v>68</v>
      </c>
      <c r="AU90" s="217" t="s">
        <v>77</v>
      </c>
      <c r="AY90" s="216" t="s">
        <v>174</v>
      </c>
      <c r="BK90" s="218">
        <f>BK91</f>
        <v>0</v>
      </c>
    </row>
    <row r="91" s="1" customFormat="1" ht="16.5" customHeight="1">
      <c r="B91" s="46"/>
      <c r="C91" s="221" t="s">
        <v>191</v>
      </c>
      <c r="D91" s="221" t="s">
        <v>176</v>
      </c>
      <c r="E91" s="222" t="s">
        <v>3976</v>
      </c>
      <c r="F91" s="223" t="s">
        <v>3977</v>
      </c>
      <c r="G91" s="224" t="s">
        <v>3949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181</v>
      </c>
      <c r="AT91" s="24" t="s">
        <v>176</v>
      </c>
      <c r="AU91" s="24" t="s">
        <v>79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181</v>
      </c>
      <c r="BM91" s="24" t="s">
        <v>207</v>
      </c>
    </row>
    <row r="92" s="10" customFormat="1" ht="29.88" customHeight="1">
      <c r="B92" s="205"/>
      <c r="C92" s="206"/>
      <c r="D92" s="207" t="s">
        <v>68</v>
      </c>
      <c r="E92" s="219" t="s">
        <v>3978</v>
      </c>
      <c r="F92" s="219" t="s">
        <v>3979</v>
      </c>
      <c r="G92" s="206"/>
      <c r="H92" s="206"/>
      <c r="I92" s="209"/>
      <c r="J92" s="220">
        <f>BK92</f>
        <v>0</v>
      </c>
      <c r="K92" s="206"/>
      <c r="L92" s="211"/>
      <c r="M92" s="212"/>
      <c r="N92" s="213"/>
      <c r="O92" s="213"/>
      <c r="P92" s="214">
        <f>SUM(P93:P95)</f>
        <v>0</v>
      </c>
      <c r="Q92" s="213"/>
      <c r="R92" s="214">
        <f>SUM(R93:R95)</f>
        <v>0</v>
      </c>
      <c r="S92" s="213"/>
      <c r="T92" s="215">
        <f>SUM(T93:T95)</f>
        <v>0</v>
      </c>
      <c r="AR92" s="216" t="s">
        <v>198</v>
      </c>
      <c r="AT92" s="217" t="s">
        <v>68</v>
      </c>
      <c r="AU92" s="217" t="s">
        <v>77</v>
      </c>
      <c r="AY92" s="216" t="s">
        <v>174</v>
      </c>
      <c r="BK92" s="218">
        <f>SUM(BK93:BK95)</f>
        <v>0</v>
      </c>
    </row>
    <row r="93" s="1" customFormat="1" ht="25.5" customHeight="1">
      <c r="B93" s="46"/>
      <c r="C93" s="221" t="s">
        <v>208</v>
      </c>
      <c r="D93" s="221" t="s">
        <v>176</v>
      </c>
      <c r="E93" s="222" t="s">
        <v>3980</v>
      </c>
      <c r="F93" s="223" t="s">
        <v>3981</v>
      </c>
      <c r="G93" s="224" t="s">
        <v>3949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181</v>
      </c>
      <c r="AT93" s="24" t="s">
        <v>176</v>
      </c>
      <c r="AU93" s="24" t="s">
        <v>79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181</v>
      </c>
      <c r="BM93" s="24" t="s">
        <v>211</v>
      </c>
    </row>
    <row r="94" s="1" customFormat="1" ht="16.5" customHeight="1">
      <c r="B94" s="46"/>
      <c r="C94" s="221" t="s">
        <v>196</v>
      </c>
      <c r="D94" s="221" t="s">
        <v>176</v>
      </c>
      <c r="E94" s="222" t="s">
        <v>3982</v>
      </c>
      <c r="F94" s="223" t="s">
        <v>3983</v>
      </c>
      <c r="G94" s="224" t="s">
        <v>3949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181</v>
      </c>
      <c r="AT94" s="24" t="s">
        <v>176</v>
      </c>
      <c r="AU94" s="24" t="s">
        <v>79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181</v>
      </c>
      <c r="BM94" s="24" t="s">
        <v>214</v>
      </c>
    </row>
    <row r="95" s="1" customFormat="1" ht="16.5" customHeight="1">
      <c r="B95" s="46"/>
      <c r="C95" s="221" t="s">
        <v>215</v>
      </c>
      <c r="D95" s="221" t="s">
        <v>176</v>
      </c>
      <c r="E95" s="222" t="s">
        <v>3984</v>
      </c>
      <c r="F95" s="223" t="s">
        <v>3985</v>
      </c>
      <c r="G95" s="224" t="s">
        <v>3949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181</v>
      </c>
      <c r="AT95" s="24" t="s">
        <v>176</v>
      </c>
      <c r="AU95" s="24" t="s">
        <v>79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181</v>
      </c>
      <c r="BM95" s="24" t="s">
        <v>218</v>
      </c>
    </row>
    <row r="96" s="10" customFormat="1" ht="29.88" customHeight="1">
      <c r="B96" s="205"/>
      <c r="C96" s="206"/>
      <c r="D96" s="207" t="s">
        <v>68</v>
      </c>
      <c r="E96" s="219" t="s">
        <v>3986</v>
      </c>
      <c r="F96" s="219" t="s">
        <v>3987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P97</f>
        <v>0</v>
      </c>
      <c r="Q96" s="213"/>
      <c r="R96" s="214">
        <f>R97</f>
        <v>0</v>
      </c>
      <c r="S96" s="213"/>
      <c r="T96" s="215">
        <f>T97</f>
        <v>0</v>
      </c>
      <c r="AR96" s="216" t="s">
        <v>198</v>
      </c>
      <c r="AT96" s="217" t="s">
        <v>68</v>
      </c>
      <c r="AU96" s="217" t="s">
        <v>77</v>
      </c>
      <c r="AY96" s="216" t="s">
        <v>174</v>
      </c>
      <c r="BK96" s="218">
        <f>BK97</f>
        <v>0</v>
      </c>
    </row>
    <row r="97" s="1" customFormat="1" ht="16.5" customHeight="1">
      <c r="B97" s="46"/>
      <c r="C97" s="221" t="s">
        <v>202</v>
      </c>
      <c r="D97" s="221" t="s">
        <v>176</v>
      </c>
      <c r="E97" s="222" t="s">
        <v>3988</v>
      </c>
      <c r="F97" s="223" t="s">
        <v>3987</v>
      </c>
      <c r="G97" s="224" t="s">
        <v>3989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181</v>
      </c>
      <c r="AT97" s="24" t="s">
        <v>176</v>
      </c>
      <c r="AU97" s="24" t="s">
        <v>79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181</v>
      </c>
      <c r="BM97" s="24" t="s">
        <v>221</v>
      </c>
    </row>
    <row r="98" s="10" customFormat="1" ht="29.88" customHeight="1">
      <c r="B98" s="205"/>
      <c r="C98" s="206"/>
      <c r="D98" s="207" t="s">
        <v>68</v>
      </c>
      <c r="E98" s="219" t="s">
        <v>3990</v>
      </c>
      <c r="F98" s="219" t="s">
        <v>3991</v>
      </c>
      <c r="G98" s="206"/>
      <c r="H98" s="206"/>
      <c r="I98" s="209"/>
      <c r="J98" s="220">
        <f>BK98</f>
        <v>0</v>
      </c>
      <c r="K98" s="206"/>
      <c r="L98" s="211"/>
      <c r="M98" s="212"/>
      <c r="N98" s="213"/>
      <c r="O98" s="213"/>
      <c r="P98" s="214">
        <f>P99</f>
        <v>0</v>
      </c>
      <c r="Q98" s="213"/>
      <c r="R98" s="214">
        <f>R99</f>
        <v>0</v>
      </c>
      <c r="S98" s="213"/>
      <c r="T98" s="215">
        <f>T99</f>
        <v>0</v>
      </c>
      <c r="AR98" s="216" t="s">
        <v>198</v>
      </c>
      <c r="AT98" s="217" t="s">
        <v>68</v>
      </c>
      <c r="AU98" s="217" t="s">
        <v>77</v>
      </c>
      <c r="AY98" s="216" t="s">
        <v>174</v>
      </c>
      <c r="BK98" s="218">
        <f>BK99</f>
        <v>0</v>
      </c>
    </row>
    <row r="99" s="1" customFormat="1" ht="16.5" customHeight="1">
      <c r="B99" s="46"/>
      <c r="C99" s="221" t="s">
        <v>223</v>
      </c>
      <c r="D99" s="221" t="s">
        <v>176</v>
      </c>
      <c r="E99" s="222" t="s">
        <v>3992</v>
      </c>
      <c r="F99" s="223" t="s">
        <v>3991</v>
      </c>
      <c r="G99" s="224" t="s">
        <v>3949</v>
      </c>
      <c r="H99" s="225">
        <v>1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77" t="s">
        <v>40</v>
      </c>
      <c r="O99" s="278"/>
      <c r="P99" s="279">
        <f>O99*H99</f>
        <v>0</v>
      </c>
      <c r="Q99" s="279">
        <v>0</v>
      </c>
      <c r="R99" s="279">
        <f>Q99*H99</f>
        <v>0</v>
      </c>
      <c r="S99" s="279">
        <v>0</v>
      </c>
      <c r="T99" s="280">
        <f>S99*H99</f>
        <v>0</v>
      </c>
      <c r="AR99" s="24" t="s">
        <v>181</v>
      </c>
      <c r="AT99" s="24" t="s">
        <v>176</v>
      </c>
      <c r="AU99" s="24" t="s">
        <v>79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181</v>
      </c>
      <c r="BM99" s="24" t="s">
        <v>226</v>
      </c>
    </row>
    <row r="100" s="1" customFormat="1" ht="6.96" customHeight="1">
      <c r="B100" s="67"/>
      <c r="C100" s="68"/>
      <c r="D100" s="68"/>
      <c r="E100" s="68"/>
      <c r="F100" s="68"/>
      <c r="G100" s="68"/>
      <c r="H100" s="68"/>
      <c r="I100" s="166"/>
      <c r="J100" s="68"/>
      <c r="K100" s="68"/>
      <c r="L100" s="72"/>
    </row>
  </sheetData>
  <sheetProtection sheet="1" autoFilter="0" formatColumns="0" formatRows="0" objects="1" scenarios="1" spinCount="100000" saltValue="ZoeYa1iNrM3QNOkPH8WCvJOI2TUcG7GAt6skJ5FURdQvWjXtheBq46dGxdrdWm10miWe+2QhPO9gTfsaIZzBnA==" hashValue="CwZnE6OOreaCE5uT7rZ7G4Dr31pQYLBzpnmG73IYagU5ryraY1JHSJofWxjURtPRvOU3GJfcCQHaXfw0o46hzw==" algorithmName="SHA-512" password="CC35"/>
  <autoFilter ref="C81:K99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4" customWidth="1"/>
    <col min="2" max="2" width="1.664063" style="294" customWidth="1"/>
    <col min="3" max="4" width="5" style="294" customWidth="1"/>
    <col min="5" max="5" width="11.67" style="294" customWidth="1"/>
    <col min="6" max="6" width="9.17" style="294" customWidth="1"/>
    <col min="7" max="7" width="5" style="294" customWidth="1"/>
    <col min="8" max="8" width="77.83" style="294" customWidth="1"/>
    <col min="9" max="10" width="20" style="294" customWidth="1"/>
    <col min="11" max="11" width="1.664063" style="294" customWidth="1"/>
  </cols>
  <sheetData>
    <row r="1" ht="37.5" customHeight="1"/>
    <row r="2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="15" customFormat="1" ht="45" customHeight="1">
      <c r="B3" s="298"/>
      <c r="C3" s="299" t="s">
        <v>3993</v>
      </c>
      <c r="D3" s="299"/>
      <c r="E3" s="299"/>
      <c r="F3" s="299"/>
      <c r="G3" s="299"/>
      <c r="H3" s="299"/>
      <c r="I3" s="299"/>
      <c r="J3" s="299"/>
      <c r="K3" s="300"/>
    </row>
    <row r="4" ht="25.5" customHeight="1">
      <c r="B4" s="301"/>
      <c r="C4" s="302" t="s">
        <v>3994</v>
      </c>
      <c r="D4" s="302"/>
      <c r="E4" s="302"/>
      <c r="F4" s="302"/>
      <c r="G4" s="302"/>
      <c r="H4" s="302"/>
      <c r="I4" s="302"/>
      <c r="J4" s="302"/>
      <c r="K4" s="303"/>
    </row>
    <row r="5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ht="15" customHeight="1">
      <c r="B6" s="301"/>
      <c r="C6" s="305" t="s">
        <v>3995</v>
      </c>
      <c r="D6" s="305"/>
      <c r="E6" s="305"/>
      <c r="F6" s="305"/>
      <c r="G6" s="305"/>
      <c r="H6" s="305"/>
      <c r="I6" s="305"/>
      <c r="J6" s="305"/>
      <c r="K6" s="303"/>
    </row>
    <row r="7" ht="15" customHeight="1">
      <c r="B7" s="306"/>
      <c r="C7" s="305" t="s">
        <v>3996</v>
      </c>
      <c r="D7" s="305"/>
      <c r="E7" s="305"/>
      <c r="F7" s="305"/>
      <c r="G7" s="305"/>
      <c r="H7" s="305"/>
      <c r="I7" s="305"/>
      <c r="J7" s="305"/>
      <c r="K7" s="303"/>
    </row>
    <row r="8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ht="15" customHeight="1">
      <c r="B9" s="306"/>
      <c r="C9" s="305" t="s">
        <v>3997</v>
      </c>
      <c r="D9" s="305"/>
      <c r="E9" s="305"/>
      <c r="F9" s="305"/>
      <c r="G9" s="305"/>
      <c r="H9" s="305"/>
      <c r="I9" s="305"/>
      <c r="J9" s="305"/>
      <c r="K9" s="303"/>
    </row>
    <row r="10" ht="15" customHeight="1">
      <c r="B10" s="306"/>
      <c r="C10" s="305"/>
      <c r="D10" s="305" t="s">
        <v>3998</v>
      </c>
      <c r="E10" s="305"/>
      <c r="F10" s="305"/>
      <c r="G10" s="305"/>
      <c r="H10" s="305"/>
      <c r="I10" s="305"/>
      <c r="J10" s="305"/>
      <c r="K10" s="303"/>
    </row>
    <row r="11" ht="15" customHeight="1">
      <c r="B11" s="306"/>
      <c r="C11" s="307"/>
      <c r="D11" s="305" t="s">
        <v>3999</v>
      </c>
      <c r="E11" s="305"/>
      <c r="F11" s="305"/>
      <c r="G11" s="305"/>
      <c r="H11" s="305"/>
      <c r="I11" s="305"/>
      <c r="J11" s="305"/>
      <c r="K11" s="303"/>
    </row>
    <row r="12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ht="15" customHeight="1">
      <c r="B13" s="306"/>
      <c r="C13" s="307"/>
      <c r="D13" s="305" t="s">
        <v>4000</v>
      </c>
      <c r="E13" s="305"/>
      <c r="F13" s="305"/>
      <c r="G13" s="305"/>
      <c r="H13" s="305"/>
      <c r="I13" s="305"/>
      <c r="J13" s="305"/>
      <c r="K13" s="303"/>
    </row>
    <row r="14" ht="15" customHeight="1">
      <c r="B14" s="306"/>
      <c r="C14" s="307"/>
      <c r="D14" s="305" t="s">
        <v>4001</v>
      </c>
      <c r="E14" s="305"/>
      <c r="F14" s="305"/>
      <c r="G14" s="305"/>
      <c r="H14" s="305"/>
      <c r="I14" s="305"/>
      <c r="J14" s="305"/>
      <c r="K14" s="303"/>
    </row>
    <row r="15" ht="15" customHeight="1">
      <c r="B15" s="306"/>
      <c r="C15" s="307"/>
      <c r="D15" s="305" t="s">
        <v>4002</v>
      </c>
      <c r="E15" s="305"/>
      <c r="F15" s="305"/>
      <c r="G15" s="305"/>
      <c r="H15" s="305"/>
      <c r="I15" s="305"/>
      <c r="J15" s="305"/>
      <c r="K15" s="303"/>
    </row>
    <row r="16" ht="15" customHeight="1">
      <c r="B16" s="306"/>
      <c r="C16" s="307"/>
      <c r="D16" s="307"/>
      <c r="E16" s="308" t="s">
        <v>76</v>
      </c>
      <c r="F16" s="305" t="s">
        <v>4003</v>
      </c>
      <c r="G16" s="305"/>
      <c r="H16" s="305"/>
      <c r="I16" s="305"/>
      <c r="J16" s="305"/>
      <c r="K16" s="303"/>
    </row>
    <row r="17" ht="15" customHeight="1">
      <c r="B17" s="306"/>
      <c r="C17" s="307"/>
      <c r="D17" s="307"/>
      <c r="E17" s="308" t="s">
        <v>4004</v>
      </c>
      <c r="F17" s="305" t="s">
        <v>4005</v>
      </c>
      <c r="G17" s="305"/>
      <c r="H17" s="305"/>
      <c r="I17" s="305"/>
      <c r="J17" s="305"/>
      <c r="K17" s="303"/>
    </row>
    <row r="18" ht="15" customHeight="1">
      <c r="B18" s="306"/>
      <c r="C18" s="307"/>
      <c r="D18" s="307"/>
      <c r="E18" s="308" t="s">
        <v>4006</v>
      </c>
      <c r="F18" s="305" t="s">
        <v>4007</v>
      </c>
      <c r="G18" s="305"/>
      <c r="H18" s="305"/>
      <c r="I18" s="305"/>
      <c r="J18" s="305"/>
      <c r="K18" s="303"/>
    </row>
    <row r="19" ht="15" customHeight="1">
      <c r="B19" s="306"/>
      <c r="C19" s="307"/>
      <c r="D19" s="307"/>
      <c r="E19" s="308" t="s">
        <v>117</v>
      </c>
      <c r="F19" s="305" t="s">
        <v>3961</v>
      </c>
      <c r="G19" s="305"/>
      <c r="H19" s="305"/>
      <c r="I19" s="305"/>
      <c r="J19" s="305"/>
      <c r="K19" s="303"/>
    </row>
    <row r="20" ht="15" customHeight="1">
      <c r="B20" s="306"/>
      <c r="C20" s="307"/>
      <c r="D20" s="307"/>
      <c r="E20" s="308" t="s">
        <v>2148</v>
      </c>
      <c r="F20" s="305" t="s">
        <v>3730</v>
      </c>
      <c r="G20" s="305"/>
      <c r="H20" s="305"/>
      <c r="I20" s="305"/>
      <c r="J20" s="305"/>
      <c r="K20" s="303"/>
    </row>
    <row r="21" ht="15" customHeight="1">
      <c r="B21" s="306"/>
      <c r="C21" s="307"/>
      <c r="D21" s="307"/>
      <c r="E21" s="308" t="s">
        <v>4008</v>
      </c>
      <c r="F21" s="305" t="s">
        <v>4009</v>
      </c>
      <c r="G21" s="305"/>
      <c r="H21" s="305"/>
      <c r="I21" s="305"/>
      <c r="J21" s="305"/>
      <c r="K21" s="303"/>
    </row>
    <row r="22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ht="15" customHeight="1">
      <c r="B23" s="306"/>
      <c r="C23" s="305" t="s">
        <v>4010</v>
      </c>
      <c r="D23" s="305"/>
      <c r="E23" s="305"/>
      <c r="F23" s="305"/>
      <c r="G23" s="305"/>
      <c r="H23" s="305"/>
      <c r="I23" s="305"/>
      <c r="J23" s="305"/>
      <c r="K23" s="303"/>
    </row>
    <row r="24" ht="15" customHeight="1">
      <c r="B24" s="306"/>
      <c r="C24" s="305" t="s">
        <v>4011</v>
      </c>
      <c r="D24" s="305"/>
      <c r="E24" s="305"/>
      <c r="F24" s="305"/>
      <c r="G24" s="305"/>
      <c r="H24" s="305"/>
      <c r="I24" s="305"/>
      <c r="J24" s="305"/>
      <c r="K24" s="303"/>
    </row>
    <row r="25" ht="15" customHeight="1">
      <c r="B25" s="306"/>
      <c r="C25" s="305"/>
      <c r="D25" s="305" t="s">
        <v>4012</v>
      </c>
      <c r="E25" s="305"/>
      <c r="F25" s="305"/>
      <c r="G25" s="305"/>
      <c r="H25" s="305"/>
      <c r="I25" s="305"/>
      <c r="J25" s="305"/>
      <c r="K25" s="303"/>
    </row>
    <row r="26" ht="15" customHeight="1">
      <c r="B26" s="306"/>
      <c r="C26" s="307"/>
      <c r="D26" s="305" t="s">
        <v>4013</v>
      </c>
      <c r="E26" s="305"/>
      <c r="F26" s="305"/>
      <c r="G26" s="305"/>
      <c r="H26" s="305"/>
      <c r="I26" s="305"/>
      <c r="J26" s="305"/>
      <c r="K26" s="303"/>
    </row>
    <row r="27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ht="15" customHeight="1">
      <c r="B28" s="306"/>
      <c r="C28" s="307"/>
      <c r="D28" s="305" t="s">
        <v>4014</v>
      </c>
      <c r="E28" s="305"/>
      <c r="F28" s="305"/>
      <c r="G28" s="305"/>
      <c r="H28" s="305"/>
      <c r="I28" s="305"/>
      <c r="J28" s="305"/>
      <c r="K28" s="303"/>
    </row>
    <row r="29" ht="15" customHeight="1">
      <c r="B29" s="306"/>
      <c r="C29" s="307"/>
      <c r="D29" s="305" t="s">
        <v>4015</v>
      </c>
      <c r="E29" s="305"/>
      <c r="F29" s="305"/>
      <c r="G29" s="305"/>
      <c r="H29" s="305"/>
      <c r="I29" s="305"/>
      <c r="J29" s="305"/>
      <c r="K29" s="303"/>
    </row>
    <row r="30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ht="15" customHeight="1">
      <c r="B31" s="306"/>
      <c r="C31" s="307"/>
      <c r="D31" s="305" t="s">
        <v>4016</v>
      </c>
      <c r="E31" s="305"/>
      <c r="F31" s="305"/>
      <c r="G31" s="305"/>
      <c r="H31" s="305"/>
      <c r="I31" s="305"/>
      <c r="J31" s="305"/>
      <c r="K31" s="303"/>
    </row>
    <row r="32" ht="15" customHeight="1">
      <c r="B32" s="306"/>
      <c r="C32" s="307"/>
      <c r="D32" s="305" t="s">
        <v>4017</v>
      </c>
      <c r="E32" s="305"/>
      <c r="F32" s="305"/>
      <c r="G32" s="305"/>
      <c r="H32" s="305"/>
      <c r="I32" s="305"/>
      <c r="J32" s="305"/>
      <c r="K32" s="303"/>
    </row>
    <row r="33" ht="15" customHeight="1">
      <c r="B33" s="306"/>
      <c r="C33" s="307"/>
      <c r="D33" s="305" t="s">
        <v>4018</v>
      </c>
      <c r="E33" s="305"/>
      <c r="F33" s="305"/>
      <c r="G33" s="305"/>
      <c r="H33" s="305"/>
      <c r="I33" s="305"/>
      <c r="J33" s="305"/>
      <c r="K33" s="303"/>
    </row>
    <row r="34" ht="15" customHeight="1">
      <c r="B34" s="306"/>
      <c r="C34" s="307"/>
      <c r="D34" s="305"/>
      <c r="E34" s="309" t="s">
        <v>159</v>
      </c>
      <c r="F34" s="305"/>
      <c r="G34" s="305" t="s">
        <v>4019</v>
      </c>
      <c r="H34" s="305"/>
      <c r="I34" s="305"/>
      <c r="J34" s="305"/>
      <c r="K34" s="303"/>
    </row>
    <row r="35" ht="30.75" customHeight="1">
      <c r="B35" s="306"/>
      <c r="C35" s="307"/>
      <c r="D35" s="305"/>
      <c r="E35" s="309" t="s">
        <v>4020</v>
      </c>
      <c r="F35" s="305"/>
      <c r="G35" s="305" t="s">
        <v>4021</v>
      </c>
      <c r="H35" s="305"/>
      <c r="I35" s="305"/>
      <c r="J35" s="305"/>
      <c r="K35" s="303"/>
    </row>
    <row r="36" ht="15" customHeight="1">
      <c r="B36" s="306"/>
      <c r="C36" s="307"/>
      <c r="D36" s="305"/>
      <c r="E36" s="309" t="s">
        <v>50</v>
      </c>
      <c r="F36" s="305"/>
      <c r="G36" s="305" t="s">
        <v>4022</v>
      </c>
      <c r="H36" s="305"/>
      <c r="I36" s="305"/>
      <c r="J36" s="305"/>
      <c r="K36" s="303"/>
    </row>
    <row r="37" ht="15" customHeight="1">
      <c r="B37" s="306"/>
      <c r="C37" s="307"/>
      <c r="D37" s="305"/>
      <c r="E37" s="309" t="s">
        <v>160</v>
      </c>
      <c r="F37" s="305"/>
      <c r="G37" s="305" t="s">
        <v>4023</v>
      </c>
      <c r="H37" s="305"/>
      <c r="I37" s="305"/>
      <c r="J37" s="305"/>
      <c r="K37" s="303"/>
    </row>
    <row r="38" ht="15" customHeight="1">
      <c r="B38" s="306"/>
      <c r="C38" s="307"/>
      <c r="D38" s="305"/>
      <c r="E38" s="309" t="s">
        <v>161</v>
      </c>
      <c r="F38" s="305"/>
      <c r="G38" s="305" t="s">
        <v>4024</v>
      </c>
      <c r="H38" s="305"/>
      <c r="I38" s="305"/>
      <c r="J38" s="305"/>
      <c r="K38" s="303"/>
    </row>
    <row r="39" ht="15" customHeight="1">
      <c r="B39" s="306"/>
      <c r="C39" s="307"/>
      <c r="D39" s="305"/>
      <c r="E39" s="309" t="s">
        <v>162</v>
      </c>
      <c r="F39" s="305"/>
      <c r="G39" s="305" t="s">
        <v>4025</v>
      </c>
      <c r="H39" s="305"/>
      <c r="I39" s="305"/>
      <c r="J39" s="305"/>
      <c r="K39" s="303"/>
    </row>
    <row r="40" ht="15" customHeight="1">
      <c r="B40" s="306"/>
      <c r="C40" s="307"/>
      <c r="D40" s="305"/>
      <c r="E40" s="309" t="s">
        <v>4026</v>
      </c>
      <c r="F40" s="305"/>
      <c r="G40" s="305" t="s">
        <v>4027</v>
      </c>
      <c r="H40" s="305"/>
      <c r="I40" s="305"/>
      <c r="J40" s="305"/>
      <c r="K40" s="303"/>
    </row>
    <row r="41" ht="15" customHeight="1">
      <c r="B41" s="306"/>
      <c r="C41" s="307"/>
      <c r="D41" s="305"/>
      <c r="E41" s="309"/>
      <c r="F41" s="305"/>
      <c r="G41" s="305" t="s">
        <v>4028</v>
      </c>
      <c r="H41" s="305"/>
      <c r="I41" s="305"/>
      <c r="J41" s="305"/>
      <c r="K41" s="303"/>
    </row>
    <row r="42" ht="15" customHeight="1">
      <c r="B42" s="306"/>
      <c r="C42" s="307"/>
      <c r="D42" s="305"/>
      <c r="E42" s="309" t="s">
        <v>4029</v>
      </c>
      <c r="F42" s="305"/>
      <c r="G42" s="305" t="s">
        <v>4030</v>
      </c>
      <c r="H42" s="305"/>
      <c r="I42" s="305"/>
      <c r="J42" s="305"/>
      <c r="K42" s="303"/>
    </row>
    <row r="43" ht="15" customHeight="1">
      <c r="B43" s="306"/>
      <c r="C43" s="307"/>
      <c r="D43" s="305"/>
      <c r="E43" s="309" t="s">
        <v>164</v>
      </c>
      <c r="F43" s="305"/>
      <c r="G43" s="305" t="s">
        <v>4031</v>
      </c>
      <c r="H43" s="305"/>
      <c r="I43" s="305"/>
      <c r="J43" s="305"/>
      <c r="K43" s="303"/>
    </row>
    <row r="44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ht="15" customHeight="1">
      <c r="B45" s="306"/>
      <c r="C45" s="307"/>
      <c r="D45" s="305" t="s">
        <v>4032</v>
      </c>
      <c r="E45" s="305"/>
      <c r="F45" s="305"/>
      <c r="G45" s="305"/>
      <c r="H45" s="305"/>
      <c r="I45" s="305"/>
      <c r="J45" s="305"/>
      <c r="K45" s="303"/>
    </row>
    <row r="46" ht="15" customHeight="1">
      <c r="B46" s="306"/>
      <c r="C46" s="307"/>
      <c r="D46" s="307"/>
      <c r="E46" s="305" t="s">
        <v>4033</v>
      </c>
      <c r="F46" s="305"/>
      <c r="G46" s="305"/>
      <c r="H46" s="305"/>
      <c r="I46" s="305"/>
      <c r="J46" s="305"/>
      <c r="K46" s="303"/>
    </row>
    <row r="47" ht="15" customHeight="1">
      <c r="B47" s="306"/>
      <c r="C47" s="307"/>
      <c r="D47" s="307"/>
      <c r="E47" s="305" t="s">
        <v>4034</v>
      </c>
      <c r="F47" s="305"/>
      <c r="G47" s="305"/>
      <c r="H47" s="305"/>
      <c r="I47" s="305"/>
      <c r="J47" s="305"/>
      <c r="K47" s="303"/>
    </row>
    <row r="48" ht="15" customHeight="1">
      <c r="B48" s="306"/>
      <c r="C48" s="307"/>
      <c r="D48" s="307"/>
      <c r="E48" s="305" t="s">
        <v>4035</v>
      </c>
      <c r="F48" s="305"/>
      <c r="G48" s="305"/>
      <c r="H48" s="305"/>
      <c r="I48" s="305"/>
      <c r="J48" s="305"/>
      <c r="K48" s="303"/>
    </row>
    <row r="49" ht="15" customHeight="1">
      <c r="B49" s="306"/>
      <c r="C49" s="307"/>
      <c r="D49" s="305" t="s">
        <v>4036</v>
      </c>
      <c r="E49" s="305"/>
      <c r="F49" s="305"/>
      <c r="G49" s="305"/>
      <c r="H49" s="305"/>
      <c r="I49" s="305"/>
      <c r="J49" s="305"/>
      <c r="K49" s="303"/>
    </row>
    <row r="50" ht="25.5" customHeight="1">
      <c r="B50" s="301"/>
      <c r="C50" s="302" t="s">
        <v>4037</v>
      </c>
      <c r="D50" s="302"/>
      <c r="E50" s="302"/>
      <c r="F50" s="302"/>
      <c r="G50" s="302"/>
      <c r="H50" s="302"/>
      <c r="I50" s="302"/>
      <c r="J50" s="302"/>
      <c r="K50" s="303"/>
    </row>
    <row r="5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ht="15" customHeight="1">
      <c r="B52" s="301"/>
      <c r="C52" s="305" t="s">
        <v>4038</v>
      </c>
      <c r="D52" s="305"/>
      <c r="E52" s="305"/>
      <c r="F52" s="305"/>
      <c r="G52" s="305"/>
      <c r="H52" s="305"/>
      <c r="I52" s="305"/>
      <c r="J52" s="305"/>
      <c r="K52" s="303"/>
    </row>
    <row r="53" ht="15" customHeight="1">
      <c r="B53" s="301"/>
      <c r="C53" s="305" t="s">
        <v>4039</v>
      </c>
      <c r="D53" s="305"/>
      <c r="E53" s="305"/>
      <c r="F53" s="305"/>
      <c r="G53" s="305"/>
      <c r="H53" s="305"/>
      <c r="I53" s="305"/>
      <c r="J53" s="305"/>
      <c r="K53" s="303"/>
    </row>
    <row r="54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ht="15" customHeight="1">
      <c r="B55" s="301"/>
      <c r="C55" s="305" t="s">
        <v>4040</v>
      </c>
      <c r="D55" s="305"/>
      <c r="E55" s="305"/>
      <c r="F55" s="305"/>
      <c r="G55" s="305"/>
      <c r="H55" s="305"/>
      <c r="I55" s="305"/>
      <c r="J55" s="305"/>
      <c r="K55" s="303"/>
    </row>
    <row r="56" ht="15" customHeight="1">
      <c r="B56" s="301"/>
      <c r="C56" s="307"/>
      <c r="D56" s="305" t="s">
        <v>4041</v>
      </c>
      <c r="E56" s="305"/>
      <c r="F56" s="305"/>
      <c r="G56" s="305"/>
      <c r="H56" s="305"/>
      <c r="I56" s="305"/>
      <c r="J56" s="305"/>
      <c r="K56" s="303"/>
    </row>
    <row r="57" ht="15" customHeight="1">
      <c r="B57" s="301"/>
      <c r="C57" s="307"/>
      <c r="D57" s="305" t="s">
        <v>4042</v>
      </c>
      <c r="E57" s="305"/>
      <c r="F57" s="305"/>
      <c r="G57" s="305"/>
      <c r="H57" s="305"/>
      <c r="I57" s="305"/>
      <c r="J57" s="305"/>
      <c r="K57" s="303"/>
    </row>
    <row r="58" ht="15" customHeight="1">
      <c r="B58" s="301"/>
      <c r="C58" s="307"/>
      <c r="D58" s="305" t="s">
        <v>4043</v>
      </c>
      <c r="E58" s="305"/>
      <c r="F58" s="305"/>
      <c r="G58" s="305"/>
      <c r="H58" s="305"/>
      <c r="I58" s="305"/>
      <c r="J58" s="305"/>
      <c r="K58" s="303"/>
    </row>
    <row r="59" ht="15" customHeight="1">
      <c r="B59" s="301"/>
      <c r="C59" s="307"/>
      <c r="D59" s="305" t="s">
        <v>4044</v>
      </c>
      <c r="E59" s="305"/>
      <c r="F59" s="305"/>
      <c r="G59" s="305"/>
      <c r="H59" s="305"/>
      <c r="I59" s="305"/>
      <c r="J59" s="305"/>
      <c r="K59" s="303"/>
    </row>
    <row r="60" ht="15" customHeight="1">
      <c r="B60" s="301"/>
      <c r="C60" s="307"/>
      <c r="D60" s="310" t="s">
        <v>4045</v>
      </c>
      <c r="E60" s="310"/>
      <c r="F60" s="310"/>
      <c r="G60" s="310"/>
      <c r="H60" s="310"/>
      <c r="I60" s="310"/>
      <c r="J60" s="310"/>
      <c r="K60" s="303"/>
    </row>
    <row r="61" ht="15" customHeight="1">
      <c r="B61" s="301"/>
      <c r="C61" s="307"/>
      <c r="D61" s="305" t="s">
        <v>4046</v>
      </c>
      <c r="E61" s="305"/>
      <c r="F61" s="305"/>
      <c r="G61" s="305"/>
      <c r="H61" s="305"/>
      <c r="I61" s="305"/>
      <c r="J61" s="305"/>
      <c r="K61" s="303"/>
    </row>
    <row r="62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ht="15" customHeight="1">
      <c r="B63" s="301"/>
      <c r="C63" s="307"/>
      <c r="D63" s="305" t="s">
        <v>4047</v>
      </c>
      <c r="E63" s="305"/>
      <c r="F63" s="305"/>
      <c r="G63" s="305"/>
      <c r="H63" s="305"/>
      <c r="I63" s="305"/>
      <c r="J63" s="305"/>
      <c r="K63" s="303"/>
    </row>
    <row r="64" ht="15" customHeight="1">
      <c r="B64" s="301"/>
      <c r="C64" s="307"/>
      <c r="D64" s="310" t="s">
        <v>4048</v>
      </c>
      <c r="E64" s="310"/>
      <c r="F64" s="310"/>
      <c r="G64" s="310"/>
      <c r="H64" s="310"/>
      <c r="I64" s="310"/>
      <c r="J64" s="310"/>
      <c r="K64" s="303"/>
    </row>
    <row r="65" ht="15" customHeight="1">
      <c r="B65" s="301"/>
      <c r="C65" s="307"/>
      <c r="D65" s="305" t="s">
        <v>4049</v>
      </c>
      <c r="E65" s="305"/>
      <c r="F65" s="305"/>
      <c r="G65" s="305"/>
      <c r="H65" s="305"/>
      <c r="I65" s="305"/>
      <c r="J65" s="305"/>
      <c r="K65" s="303"/>
    </row>
    <row r="66" ht="15" customHeight="1">
      <c r="B66" s="301"/>
      <c r="C66" s="307"/>
      <c r="D66" s="305" t="s">
        <v>4050</v>
      </c>
      <c r="E66" s="305"/>
      <c r="F66" s="305"/>
      <c r="G66" s="305"/>
      <c r="H66" s="305"/>
      <c r="I66" s="305"/>
      <c r="J66" s="305"/>
      <c r="K66" s="303"/>
    </row>
    <row r="67" ht="15" customHeight="1">
      <c r="B67" s="301"/>
      <c r="C67" s="307"/>
      <c r="D67" s="305" t="s">
        <v>4051</v>
      </c>
      <c r="E67" s="305"/>
      <c r="F67" s="305"/>
      <c r="G67" s="305"/>
      <c r="H67" s="305"/>
      <c r="I67" s="305"/>
      <c r="J67" s="305"/>
      <c r="K67" s="303"/>
    </row>
    <row r="68" ht="15" customHeight="1">
      <c r="B68" s="301"/>
      <c r="C68" s="307"/>
      <c r="D68" s="305" t="s">
        <v>4052</v>
      </c>
      <c r="E68" s="305"/>
      <c r="F68" s="305"/>
      <c r="G68" s="305"/>
      <c r="H68" s="305"/>
      <c r="I68" s="305"/>
      <c r="J68" s="305"/>
      <c r="K68" s="303"/>
    </row>
    <row r="69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ht="45" customHeight="1">
      <c r="B73" s="320"/>
      <c r="C73" s="321" t="s">
        <v>123</v>
      </c>
      <c r="D73" s="321"/>
      <c r="E73" s="321"/>
      <c r="F73" s="321"/>
      <c r="G73" s="321"/>
      <c r="H73" s="321"/>
      <c r="I73" s="321"/>
      <c r="J73" s="321"/>
      <c r="K73" s="322"/>
    </row>
    <row r="74" ht="17.25" customHeight="1">
      <c r="B74" s="320"/>
      <c r="C74" s="323" t="s">
        <v>4053</v>
      </c>
      <c r="D74" s="323"/>
      <c r="E74" s="323"/>
      <c r="F74" s="323" t="s">
        <v>4054</v>
      </c>
      <c r="G74" s="324"/>
      <c r="H74" s="323" t="s">
        <v>160</v>
      </c>
      <c r="I74" s="323" t="s">
        <v>54</v>
      </c>
      <c r="J74" s="323" t="s">
        <v>4055</v>
      </c>
      <c r="K74" s="322"/>
    </row>
    <row r="75" ht="17.25" customHeight="1">
      <c r="B75" s="320"/>
      <c r="C75" s="325" t="s">
        <v>4056</v>
      </c>
      <c r="D75" s="325"/>
      <c r="E75" s="325"/>
      <c r="F75" s="326" t="s">
        <v>4057</v>
      </c>
      <c r="G75" s="327"/>
      <c r="H75" s="325"/>
      <c r="I75" s="325"/>
      <c r="J75" s="325" t="s">
        <v>4058</v>
      </c>
      <c r="K75" s="322"/>
    </row>
    <row r="76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ht="15" customHeight="1">
      <c r="B77" s="320"/>
      <c r="C77" s="309" t="s">
        <v>50</v>
      </c>
      <c r="D77" s="328"/>
      <c r="E77" s="328"/>
      <c r="F77" s="330" t="s">
        <v>4059</v>
      </c>
      <c r="G77" s="329"/>
      <c r="H77" s="309" t="s">
        <v>4060</v>
      </c>
      <c r="I77" s="309" t="s">
        <v>4061</v>
      </c>
      <c r="J77" s="309">
        <v>20</v>
      </c>
      <c r="K77" s="322"/>
    </row>
    <row r="78" ht="15" customHeight="1">
      <c r="B78" s="320"/>
      <c r="C78" s="309" t="s">
        <v>4062</v>
      </c>
      <c r="D78" s="309"/>
      <c r="E78" s="309"/>
      <c r="F78" s="330" t="s">
        <v>4059</v>
      </c>
      <c r="G78" s="329"/>
      <c r="H78" s="309" t="s">
        <v>4063</v>
      </c>
      <c r="I78" s="309" t="s">
        <v>4061</v>
      </c>
      <c r="J78" s="309">
        <v>120</v>
      </c>
      <c r="K78" s="322"/>
    </row>
    <row r="79" ht="15" customHeight="1">
      <c r="B79" s="331"/>
      <c r="C79" s="309" t="s">
        <v>4064</v>
      </c>
      <c r="D79" s="309"/>
      <c r="E79" s="309"/>
      <c r="F79" s="330" t="s">
        <v>4065</v>
      </c>
      <c r="G79" s="329"/>
      <c r="H79" s="309" t="s">
        <v>4066</v>
      </c>
      <c r="I79" s="309" t="s">
        <v>4061</v>
      </c>
      <c r="J79" s="309">
        <v>50</v>
      </c>
      <c r="K79" s="322"/>
    </row>
    <row r="80" ht="15" customHeight="1">
      <c r="B80" s="331"/>
      <c r="C80" s="309" t="s">
        <v>4067</v>
      </c>
      <c r="D80" s="309"/>
      <c r="E80" s="309"/>
      <c r="F80" s="330" t="s">
        <v>4059</v>
      </c>
      <c r="G80" s="329"/>
      <c r="H80" s="309" t="s">
        <v>4068</v>
      </c>
      <c r="I80" s="309" t="s">
        <v>4069</v>
      </c>
      <c r="J80" s="309"/>
      <c r="K80" s="322"/>
    </row>
    <row r="81" ht="15" customHeight="1">
      <c r="B81" s="331"/>
      <c r="C81" s="332" t="s">
        <v>4070</v>
      </c>
      <c r="D81" s="332"/>
      <c r="E81" s="332"/>
      <c r="F81" s="333" t="s">
        <v>4065</v>
      </c>
      <c r="G81" s="332"/>
      <c r="H81" s="332" t="s">
        <v>4071</v>
      </c>
      <c r="I81" s="332" t="s">
        <v>4061</v>
      </c>
      <c r="J81" s="332">
        <v>15</v>
      </c>
      <c r="K81" s="322"/>
    </row>
    <row r="82" ht="15" customHeight="1">
      <c r="B82" s="331"/>
      <c r="C82" s="332" t="s">
        <v>4072</v>
      </c>
      <c r="D82" s="332"/>
      <c r="E82" s="332"/>
      <c r="F82" s="333" t="s">
        <v>4065</v>
      </c>
      <c r="G82" s="332"/>
      <c r="H82" s="332" t="s">
        <v>4073</v>
      </c>
      <c r="I82" s="332" t="s">
        <v>4061</v>
      </c>
      <c r="J82" s="332">
        <v>15</v>
      </c>
      <c r="K82" s="322"/>
    </row>
    <row r="83" ht="15" customHeight="1">
      <c r="B83" s="331"/>
      <c r="C83" s="332" t="s">
        <v>4074</v>
      </c>
      <c r="D83" s="332"/>
      <c r="E83" s="332"/>
      <c r="F83" s="333" t="s">
        <v>4065</v>
      </c>
      <c r="G83" s="332"/>
      <c r="H83" s="332" t="s">
        <v>4075</v>
      </c>
      <c r="I83" s="332" t="s">
        <v>4061</v>
      </c>
      <c r="J83" s="332">
        <v>20</v>
      </c>
      <c r="K83" s="322"/>
    </row>
    <row r="84" ht="15" customHeight="1">
      <c r="B84" s="331"/>
      <c r="C84" s="332" t="s">
        <v>4076</v>
      </c>
      <c r="D84" s="332"/>
      <c r="E84" s="332"/>
      <c r="F84" s="333" t="s">
        <v>4065</v>
      </c>
      <c r="G84" s="332"/>
      <c r="H84" s="332" t="s">
        <v>4077</v>
      </c>
      <c r="I84" s="332" t="s">
        <v>4061</v>
      </c>
      <c r="J84" s="332">
        <v>20</v>
      </c>
      <c r="K84" s="322"/>
    </row>
    <row r="85" ht="15" customHeight="1">
      <c r="B85" s="331"/>
      <c r="C85" s="309" t="s">
        <v>4078</v>
      </c>
      <c r="D85" s="309"/>
      <c r="E85" s="309"/>
      <c r="F85" s="330" t="s">
        <v>4065</v>
      </c>
      <c r="G85" s="329"/>
      <c r="H85" s="309" t="s">
        <v>4079</v>
      </c>
      <c r="I85" s="309" t="s">
        <v>4061</v>
      </c>
      <c r="J85" s="309">
        <v>50</v>
      </c>
      <c r="K85" s="322"/>
    </row>
    <row r="86" ht="15" customHeight="1">
      <c r="B86" s="331"/>
      <c r="C86" s="309" t="s">
        <v>4080</v>
      </c>
      <c r="D86" s="309"/>
      <c r="E86" s="309"/>
      <c r="F86" s="330" t="s">
        <v>4065</v>
      </c>
      <c r="G86" s="329"/>
      <c r="H86" s="309" t="s">
        <v>4081</v>
      </c>
      <c r="I86" s="309" t="s">
        <v>4061</v>
      </c>
      <c r="J86" s="309">
        <v>20</v>
      </c>
      <c r="K86" s="322"/>
    </row>
    <row r="87" ht="15" customHeight="1">
      <c r="B87" s="331"/>
      <c r="C87" s="309" t="s">
        <v>4082</v>
      </c>
      <c r="D87" s="309"/>
      <c r="E87" s="309"/>
      <c r="F87" s="330" t="s">
        <v>4065</v>
      </c>
      <c r="G87" s="329"/>
      <c r="H87" s="309" t="s">
        <v>4083</v>
      </c>
      <c r="I87" s="309" t="s">
        <v>4061</v>
      </c>
      <c r="J87" s="309">
        <v>20</v>
      </c>
      <c r="K87" s="322"/>
    </row>
    <row r="88" ht="15" customHeight="1">
      <c r="B88" s="331"/>
      <c r="C88" s="309" t="s">
        <v>4084</v>
      </c>
      <c r="D88" s="309"/>
      <c r="E88" s="309"/>
      <c r="F88" s="330" t="s">
        <v>4065</v>
      </c>
      <c r="G88" s="329"/>
      <c r="H88" s="309" t="s">
        <v>4085</v>
      </c>
      <c r="I88" s="309" t="s">
        <v>4061</v>
      </c>
      <c r="J88" s="309">
        <v>50</v>
      </c>
      <c r="K88" s="322"/>
    </row>
    <row r="89" ht="15" customHeight="1">
      <c r="B89" s="331"/>
      <c r="C89" s="309" t="s">
        <v>4086</v>
      </c>
      <c r="D89" s="309"/>
      <c r="E89" s="309"/>
      <c r="F89" s="330" t="s">
        <v>4065</v>
      </c>
      <c r="G89" s="329"/>
      <c r="H89" s="309" t="s">
        <v>4086</v>
      </c>
      <c r="I89" s="309" t="s">
        <v>4061</v>
      </c>
      <c r="J89" s="309">
        <v>50</v>
      </c>
      <c r="K89" s="322"/>
    </row>
    <row r="90" ht="15" customHeight="1">
      <c r="B90" s="331"/>
      <c r="C90" s="309" t="s">
        <v>165</v>
      </c>
      <c r="D90" s="309"/>
      <c r="E90" s="309"/>
      <c r="F90" s="330" t="s">
        <v>4065</v>
      </c>
      <c r="G90" s="329"/>
      <c r="H90" s="309" t="s">
        <v>4087</v>
      </c>
      <c r="I90" s="309" t="s">
        <v>4061</v>
      </c>
      <c r="J90" s="309">
        <v>255</v>
      </c>
      <c r="K90" s="322"/>
    </row>
    <row r="91" ht="15" customHeight="1">
      <c r="B91" s="331"/>
      <c r="C91" s="309" t="s">
        <v>4088</v>
      </c>
      <c r="D91" s="309"/>
      <c r="E91" s="309"/>
      <c r="F91" s="330" t="s">
        <v>4059</v>
      </c>
      <c r="G91" s="329"/>
      <c r="H91" s="309" t="s">
        <v>4089</v>
      </c>
      <c r="I91" s="309" t="s">
        <v>4090</v>
      </c>
      <c r="J91" s="309"/>
      <c r="K91" s="322"/>
    </row>
    <row r="92" ht="15" customHeight="1">
      <c r="B92" s="331"/>
      <c r="C92" s="309" t="s">
        <v>4091</v>
      </c>
      <c r="D92" s="309"/>
      <c r="E92" s="309"/>
      <c r="F92" s="330" t="s">
        <v>4059</v>
      </c>
      <c r="G92" s="329"/>
      <c r="H92" s="309" t="s">
        <v>4092</v>
      </c>
      <c r="I92" s="309" t="s">
        <v>4093</v>
      </c>
      <c r="J92" s="309"/>
      <c r="K92" s="322"/>
    </row>
    <row r="93" ht="15" customHeight="1">
      <c r="B93" s="331"/>
      <c r="C93" s="309" t="s">
        <v>4094</v>
      </c>
      <c r="D93" s="309"/>
      <c r="E93" s="309"/>
      <c r="F93" s="330" t="s">
        <v>4059</v>
      </c>
      <c r="G93" s="329"/>
      <c r="H93" s="309" t="s">
        <v>4094</v>
      </c>
      <c r="I93" s="309" t="s">
        <v>4093</v>
      </c>
      <c r="J93" s="309"/>
      <c r="K93" s="322"/>
    </row>
    <row r="94" ht="15" customHeight="1">
      <c r="B94" s="331"/>
      <c r="C94" s="309" t="s">
        <v>35</v>
      </c>
      <c r="D94" s="309"/>
      <c r="E94" s="309"/>
      <c r="F94" s="330" t="s">
        <v>4059</v>
      </c>
      <c r="G94" s="329"/>
      <c r="H94" s="309" t="s">
        <v>4095</v>
      </c>
      <c r="I94" s="309" t="s">
        <v>4093</v>
      </c>
      <c r="J94" s="309"/>
      <c r="K94" s="322"/>
    </row>
    <row r="95" ht="15" customHeight="1">
      <c r="B95" s="331"/>
      <c r="C95" s="309" t="s">
        <v>45</v>
      </c>
      <c r="D95" s="309"/>
      <c r="E95" s="309"/>
      <c r="F95" s="330" t="s">
        <v>4059</v>
      </c>
      <c r="G95" s="329"/>
      <c r="H95" s="309" t="s">
        <v>4096</v>
      </c>
      <c r="I95" s="309" t="s">
        <v>4093</v>
      </c>
      <c r="J95" s="309"/>
      <c r="K95" s="322"/>
    </row>
    <row r="96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ht="45" customHeight="1">
      <c r="B100" s="320"/>
      <c r="C100" s="321" t="s">
        <v>4097</v>
      </c>
      <c r="D100" s="321"/>
      <c r="E100" s="321"/>
      <c r="F100" s="321"/>
      <c r="G100" s="321"/>
      <c r="H100" s="321"/>
      <c r="I100" s="321"/>
      <c r="J100" s="321"/>
      <c r="K100" s="322"/>
    </row>
    <row r="101" ht="17.25" customHeight="1">
      <c r="B101" s="320"/>
      <c r="C101" s="323" t="s">
        <v>4053</v>
      </c>
      <c r="D101" s="323"/>
      <c r="E101" s="323"/>
      <c r="F101" s="323" t="s">
        <v>4054</v>
      </c>
      <c r="G101" s="324"/>
      <c r="H101" s="323" t="s">
        <v>160</v>
      </c>
      <c r="I101" s="323" t="s">
        <v>54</v>
      </c>
      <c r="J101" s="323" t="s">
        <v>4055</v>
      </c>
      <c r="K101" s="322"/>
    </row>
    <row r="102" ht="17.25" customHeight="1">
      <c r="B102" s="320"/>
      <c r="C102" s="325" t="s">
        <v>4056</v>
      </c>
      <c r="D102" s="325"/>
      <c r="E102" s="325"/>
      <c r="F102" s="326" t="s">
        <v>4057</v>
      </c>
      <c r="G102" s="327"/>
      <c r="H102" s="325"/>
      <c r="I102" s="325"/>
      <c r="J102" s="325" t="s">
        <v>4058</v>
      </c>
      <c r="K102" s="322"/>
    </row>
    <row r="103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ht="15" customHeight="1">
      <c r="B104" s="320"/>
      <c r="C104" s="309" t="s">
        <v>50</v>
      </c>
      <c r="D104" s="328"/>
      <c r="E104" s="328"/>
      <c r="F104" s="330" t="s">
        <v>4059</v>
      </c>
      <c r="G104" s="339"/>
      <c r="H104" s="309" t="s">
        <v>4098</v>
      </c>
      <c r="I104" s="309" t="s">
        <v>4061</v>
      </c>
      <c r="J104" s="309">
        <v>20</v>
      </c>
      <c r="K104" s="322"/>
    </row>
    <row r="105" ht="15" customHeight="1">
      <c r="B105" s="320"/>
      <c r="C105" s="309" t="s">
        <v>4062</v>
      </c>
      <c r="D105" s="309"/>
      <c r="E105" s="309"/>
      <c r="F105" s="330" t="s">
        <v>4059</v>
      </c>
      <c r="G105" s="309"/>
      <c r="H105" s="309" t="s">
        <v>4098</v>
      </c>
      <c r="I105" s="309" t="s">
        <v>4061</v>
      </c>
      <c r="J105" s="309">
        <v>120</v>
      </c>
      <c r="K105" s="322"/>
    </row>
    <row r="106" ht="15" customHeight="1">
      <c r="B106" s="331"/>
      <c r="C106" s="309" t="s">
        <v>4064</v>
      </c>
      <c r="D106" s="309"/>
      <c r="E106" s="309"/>
      <c r="F106" s="330" t="s">
        <v>4065</v>
      </c>
      <c r="G106" s="309"/>
      <c r="H106" s="309" t="s">
        <v>4098</v>
      </c>
      <c r="I106" s="309" t="s">
        <v>4061</v>
      </c>
      <c r="J106" s="309">
        <v>50</v>
      </c>
      <c r="K106" s="322"/>
    </row>
    <row r="107" ht="15" customHeight="1">
      <c r="B107" s="331"/>
      <c r="C107" s="309" t="s">
        <v>4067</v>
      </c>
      <c r="D107" s="309"/>
      <c r="E107" s="309"/>
      <c r="F107" s="330" t="s">
        <v>4059</v>
      </c>
      <c r="G107" s="309"/>
      <c r="H107" s="309" t="s">
        <v>4098</v>
      </c>
      <c r="I107" s="309" t="s">
        <v>4069</v>
      </c>
      <c r="J107" s="309"/>
      <c r="K107" s="322"/>
    </row>
    <row r="108" ht="15" customHeight="1">
      <c r="B108" s="331"/>
      <c r="C108" s="309" t="s">
        <v>4078</v>
      </c>
      <c r="D108" s="309"/>
      <c r="E108" s="309"/>
      <c r="F108" s="330" t="s">
        <v>4065</v>
      </c>
      <c r="G108" s="309"/>
      <c r="H108" s="309" t="s">
        <v>4098</v>
      </c>
      <c r="I108" s="309" t="s">
        <v>4061</v>
      </c>
      <c r="J108" s="309">
        <v>50</v>
      </c>
      <c r="K108" s="322"/>
    </row>
    <row r="109" ht="15" customHeight="1">
      <c r="B109" s="331"/>
      <c r="C109" s="309" t="s">
        <v>4086</v>
      </c>
      <c r="D109" s="309"/>
      <c r="E109" s="309"/>
      <c r="F109" s="330" t="s">
        <v>4065</v>
      </c>
      <c r="G109" s="309"/>
      <c r="H109" s="309" t="s">
        <v>4098</v>
      </c>
      <c r="I109" s="309" t="s">
        <v>4061</v>
      </c>
      <c r="J109" s="309">
        <v>50</v>
      </c>
      <c r="K109" s="322"/>
    </row>
    <row r="110" ht="15" customHeight="1">
      <c r="B110" s="331"/>
      <c r="C110" s="309" t="s">
        <v>4084</v>
      </c>
      <c r="D110" s="309"/>
      <c r="E110" s="309"/>
      <c r="F110" s="330" t="s">
        <v>4065</v>
      </c>
      <c r="G110" s="309"/>
      <c r="H110" s="309" t="s">
        <v>4098</v>
      </c>
      <c r="I110" s="309" t="s">
        <v>4061</v>
      </c>
      <c r="J110" s="309">
        <v>50</v>
      </c>
      <c r="K110" s="322"/>
    </row>
    <row r="111" ht="15" customHeight="1">
      <c r="B111" s="331"/>
      <c r="C111" s="309" t="s">
        <v>50</v>
      </c>
      <c r="D111" s="309"/>
      <c r="E111" s="309"/>
      <c r="F111" s="330" t="s">
        <v>4059</v>
      </c>
      <c r="G111" s="309"/>
      <c r="H111" s="309" t="s">
        <v>4099</v>
      </c>
      <c r="I111" s="309" t="s">
        <v>4061</v>
      </c>
      <c r="J111" s="309">
        <v>20</v>
      </c>
      <c r="K111" s="322"/>
    </row>
    <row r="112" ht="15" customHeight="1">
      <c r="B112" s="331"/>
      <c r="C112" s="309" t="s">
        <v>4100</v>
      </c>
      <c r="D112" s="309"/>
      <c r="E112" s="309"/>
      <c r="F112" s="330" t="s">
        <v>4059</v>
      </c>
      <c r="G112" s="309"/>
      <c r="H112" s="309" t="s">
        <v>4101</v>
      </c>
      <c r="I112" s="309" t="s">
        <v>4061</v>
      </c>
      <c r="J112" s="309">
        <v>120</v>
      </c>
      <c r="K112" s="322"/>
    </row>
    <row r="113" ht="15" customHeight="1">
      <c r="B113" s="331"/>
      <c r="C113" s="309" t="s">
        <v>35</v>
      </c>
      <c r="D113" s="309"/>
      <c r="E113" s="309"/>
      <c r="F113" s="330" t="s">
        <v>4059</v>
      </c>
      <c r="G113" s="309"/>
      <c r="H113" s="309" t="s">
        <v>4102</v>
      </c>
      <c r="I113" s="309" t="s">
        <v>4093</v>
      </c>
      <c r="J113" s="309"/>
      <c r="K113" s="322"/>
    </row>
    <row r="114" ht="15" customHeight="1">
      <c r="B114" s="331"/>
      <c r="C114" s="309" t="s">
        <v>45</v>
      </c>
      <c r="D114" s="309"/>
      <c r="E114" s="309"/>
      <c r="F114" s="330" t="s">
        <v>4059</v>
      </c>
      <c r="G114" s="309"/>
      <c r="H114" s="309" t="s">
        <v>4103</v>
      </c>
      <c r="I114" s="309" t="s">
        <v>4093</v>
      </c>
      <c r="J114" s="309"/>
      <c r="K114" s="322"/>
    </row>
    <row r="115" ht="15" customHeight="1">
      <c r="B115" s="331"/>
      <c r="C115" s="309" t="s">
        <v>54</v>
      </c>
      <c r="D115" s="309"/>
      <c r="E115" s="309"/>
      <c r="F115" s="330" t="s">
        <v>4059</v>
      </c>
      <c r="G115" s="309"/>
      <c r="H115" s="309" t="s">
        <v>4104</v>
      </c>
      <c r="I115" s="309" t="s">
        <v>4105</v>
      </c>
      <c r="J115" s="309"/>
      <c r="K115" s="322"/>
    </row>
    <row r="116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ht="45" customHeight="1">
      <c r="B120" s="346"/>
      <c r="C120" s="299" t="s">
        <v>4106</v>
      </c>
      <c r="D120" s="299"/>
      <c r="E120" s="299"/>
      <c r="F120" s="299"/>
      <c r="G120" s="299"/>
      <c r="H120" s="299"/>
      <c r="I120" s="299"/>
      <c r="J120" s="299"/>
      <c r="K120" s="347"/>
    </row>
    <row r="121" ht="17.25" customHeight="1">
      <c r="B121" s="348"/>
      <c r="C121" s="323" t="s">
        <v>4053</v>
      </c>
      <c r="D121" s="323"/>
      <c r="E121" s="323"/>
      <c r="F121" s="323" t="s">
        <v>4054</v>
      </c>
      <c r="G121" s="324"/>
      <c r="H121" s="323" t="s">
        <v>160</v>
      </c>
      <c r="I121" s="323" t="s">
        <v>54</v>
      </c>
      <c r="J121" s="323" t="s">
        <v>4055</v>
      </c>
      <c r="K121" s="349"/>
    </row>
    <row r="122" ht="17.25" customHeight="1">
      <c r="B122" s="348"/>
      <c r="C122" s="325" t="s">
        <v>4056</v>
      </c>
      <c r="D122" s="325"/>
      <c r="E122" s="325"/>
      <c r="F122" s="326" t="s">
        <v>4057</v>
      </c>
      <c r="G122" s="327"/>
      <c r="H122" s="325"/>
      <c r="I122" s="325"/>
      <c r="J122" s="325" t="s">
        <v>4058</v>
      </c>
      <c r="K122" s="349"/>
    </row>
    <row r="123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ht="15" customHeight="1">
      <c r="B124" s="350"/>
      <c r="C124" s="309" t="s">
        <v>4062</v>
      </c>
      <c r="D124" s="328"/>
      <c r="E124" s="328"/>
      <c r="F124" s="330" t="s">
        <v>4059</v>
      </c>
      <c r="G124" s="309"/>
      <c r="H124" s="309" t="s">
        <v>4098</v>
      </c>
      <c r="I124" s="309" t="s">
        <v>4061</v>
      </c>
      <c r="J124" s="309">
        <v>120</v>
      </c>
      <c r="K124" s="352"/>
    </row>
    <row r="125" ht="15" customHeight="1">
      <c r="B125" s="350"/>
      <c r="C125" s="309" t="s">
        <v>4107</v>
      </c>
      <c r="D125" s="309"/>
      <c r="E125" s="309"/>
      <c r="F125" s="330" t="s">
        <v>4059</v>
      </c>
      <c r="G125" s="309"/>
      <c r="H125" s="309" t="s">
        <v>4108</v>
      </c>
      <c r="I125" s="309" t="s">
        <v>4061</v>
      </c>
      <c r="J125" s="309" t="s">
        <v>4109</v>
      </c>
      <c r="K125" s="352"/>
    </row>
    <row r="126" ht="15" customHeight="1">
      <c r="B126" s="350"/>
      <c r="C126" s="309" t="s">
        <v>4008</v>
      </c>
      <c r="D126" s="309"/>
      <c r="E126" s="309"/>
      <c r="F126" s="330" t="s">
        <v>4059</v>
      </c>
      <c r="G126" s="309"/>
      <c r="H126" s="309" t="s">
        <v>4110</v>
      </c>
      <c r="I126" s="309" t="s">
        <v>4061</v>
      </c>
      <c r="J126" s="309" t="s">
        <v>4109</v>
      </c>
      <c r="K126" s="352"/>
    </row>
    <row r="127" ht="15" customHeight="1">
      <c r="B127" s="350"/>
      <c r="C127" s="309" t="s">
        <v>4070</v>
      </c>
      <c r="D127" s="309"/>
      <c r="E127" s="309"/>
      <c r="F127" s="330" t="s">
        <v>4065</v>
      </c>
      <c r="G127" s="309"/>
      <c r="H127" s="309" t="s">
        <v>4071</v>
      </c>
      <c r="I127" s="309" t="s">
        <v>4061</v>
      </c>
      <c r="J127" s="309">
        <v>15</v>
      </c>
      <c r="K127" s="352"/>
    </row>
    <row r="128" ht="15" customHeight="1">
      <c r="B128" s="350"/>
      <c r="C128" s="332" t="s">
        <v>4072</v>
      </c>
      <c r="D128" s="332"/>
      <c r="E128" s="332"/>
      <c r="F128" s="333" t="s">
        <v>4065</v>
      </c>
      <c r="G128" s="332"/>
      <c r="H128" s="332" t="s">
        <v>4073</v>
      </c>
      <c r="I128" s="332" t="s">
        <v>4061</v>
      </c>
      <c r="J128" s="332">
        <v>15</v>
      </c>
      <c r="K128" s="352"/>
    </row>
    <row r="129" ht="15" customHeight="1">
      <c r="B129" s="350"/>
      <c r="C129" s="332" t="s">
        <v>4074</v>
      </c>
      <c r="D129" s="332"/>
      <c r="E129" s="332"/>
      <c r="F129" s="333" t="s">
        <v>4065</v>
      </c>
      <c r="G129" s="332"/>
      <c r="H129" s="332" t="s">
        <v>4075</v>
      </c>
      <c r="I129" s="332" t="s">
        <v>4061</v>
      </c>
      <c r="J129" s="332">
        <v>20</v>
      </c>
      <c r="K129" s="352"/>
    </row>
    <row r="130" ht="15" customHeight="1">
      <c r="B130" s="350"/>
      <c r="C130" s="332" t="s">
        <v>4076</v>
      </c>
      <c r="D130" s="332"/>
      <c r="E130" s="332"/>
      <c r="F130" s="333" t="s">
        <v>4065</v>
      </c>
      <c r="G130" s="332"/>
      <c r="H130" s="332" t="s">
        <v>4077</v>
      </c>
      <c r="I130" s="332" t="s">
        <v>4061</v>
      </c>
      <c r="J130" s="332">
        <v>20</v>
      </c>
      <c r="K130" s="352"/>
    </row>
    <row r="131" ht="15" customHeight="1">
      <c r="B131" s="350"/>
      <c r="C131" s="309" t="s">
        <v>4064</v>
      </c>
      <c r="D131" s="309"/>
      <c r="E131" s="309"/>
      <c r="F131" s="330" t="s">
        <v>4065</v>
      </c>
      <c r="G131" s="309"/>
      <c r="H131" s="309" t="s">
        <v>4098</v>
      </c>
      <c r="I131" s="309" t="s">
        <v>4061</v>
      </c>
      <c r="J131" s="309">
        <v>50</v>
      </c>
      <c r="K131" s="352"/>
    </row>
    <row r="132" ht="15" customHeight="1">
      <c r="B132" s="350"/>
      <c r="C132" s="309" t="s">
        <v>4078</v>
      </c>
      <c r="D132" s="309"/>
      <c r="E132" s="309"/>
      <c r="F132" s="330" t="s">
        <v>4065</v>
      </c>
      <c r="G132" s="309"/>
      <c r="H132" s="309" t="s">
        <v>4098</v>
      </c>
      <c r="I132" s="309" t="s">
        <v>4061</v>
      </c>
      <c r="J132" s="309">
        <v>50</v>
      </c>
      <c r="K132" s="352"/>
    </row>
    <row r="133" ht="15" customHeight="1">
      <c r="B133" s="350"/>
      <c r="C133" s="309" t="s">
        <v>4084</v>
      </c>
      <c r="D133" s="309"/>
      <c r="E133" s="309"/>
      <c r="F133" s="330" t="s">
        <v>4065</v>
      </c>
      <c r="G133" s="309"/>
      <c r="H133" s="309" t="s">
        <v>4098</v>
      </c>
      <c r="I133" s="309" t="s">
        <v>4061</v>
      </c>
      <c r="J133" s="309">
        <v>50</v>
      </c>
      <c r="K133" s="352"/>
    </row>
    <row r="134" ht="15" customHeight="1">
      <c r="B134" s="350"/>
      <c r="C134" s="309" t="s">
        <v>4086</v>
      </c>
      <c r="D134" s="309"/>
      <c r="E134" s="309"/>
      <c r="F134" s="330" t="s">
        <v>4065</v>
      </c>
      <c r="G134" s="309"/>
      <c r="H134" s="309" t="s">
        <v>4098</v>
      </c>
      <c r="I134" s="309" t="s">
        <v>4061</v>
      </c>
      <c r="J134" s="309">
        <v>50</v>
      </c>
      <c r="K134" s="352"/>
    </row>
    <row r="135" ht="15" customHeight="1">
      <c r="B135" s="350"/>
      <c r="C135" s="309" t="s">
        <v>165</v>
      </c>
      <c r="D135" s="309"/>
      <c r="E135" s="309"/>
      <c r="F135" s="330" t="s">
        <v>4065</v>
      </c>
      <c r="G135" s="309"/>
      <c r="H135" s="309" t="s">
        <v>4111</v>
      </c>
      <c r="I135" s="309" t="s">
        <v>4061</v>
      </c>
      <c r="J135" s="309">
        <v>255</v>
      </c>
      <c r="K135" s="352"/>
    </row>
    <row r="136" ht="15" customHeight="1">
      <c r="B136" s="350"/>
      <c r="C136" s="309" t="s">
        <v>4088</v>
      </c>
      <c r="D136" s="309"/>
      <c r="E136" s="309"/>
      <c r="F136" s="330" t="s">
        <v>4059</v>
      </c>
      <c r="G136" s="309"/>
      <c r="H136" s="309" t="s">
        <v>4112</v>
      </c>
      <c r="I136" s="309" t="s">
        <v>4090</v>
      </c>
      <c r="J136" s="309"/>
      <c r="K136" s="352"/>
    </row>
    <row r="137" ht="15" customHeight="1">
      <c r="B137" s="350"/>
      <c r="C137" s="309" t="s">
        <v>4091</v>
      </c>
      <c r="D137" s="309"/>
      <c r="E137" s="309"/>
      <c r="F137" s="330" t="s">
        <v>4059</v>
      </c>
      <c r="G137" s="309"/>
      <c r="H137" s="309" t="s">
        <v>4113</v>
      </c>
      <c r="I137" s="309" t="s">
        <v>4093</v>
      </c>
      <c r="J137" s="309"/>
      <c r="K137" s="352"/>
    </row>
    <row r="138" ht="15" customHeight="1">
      <c r="B138" s="350"/>
      <c r="C138" s="309" t="s">
        <v>4094</v>
      </c>
      <c r="D138" s="309"/>
      <c r="E138" s="309"/>
      <c r="F138" s="330" t="s">
        <v>4059</v>
      </c>
      <c r="G138" s="309"/>
      <c r="H138" s="309" t="s">
        <v>4094</v>
      </c>
      <c r="I138" s="309" t="s">
        <v>4093</v>
      </c>
      <c r="J138" s="309"/>
      <c r="K138" s="352"/>
    </row>
    <row r="139" ht="15" customHeight="1">
      <c r="B139" s="350"/>
      <c r="C139" s="309" t="s">
        <v>35</v>
      </c>
      <c r="D139" s="309"/>
      <c r="E139" s="309"/>
      <c r="F139" s="330" t="s">
        <v>4059</v>
      </c>
      <c r="G139" s="309"/>
      <c r="H139" s="309" t="s">
        <v>4114</v>
      </c>
      <c r="I139" s="309" t="s">
        <v>4093</v>
      </c>
      <c r="J139" s="309"/>
      <c r="K139" s="352"/>
    </row>
    <row r="140" ht="15" customHeight="1">
      <c r="B140" s="350"/>
      <c r="C140" s="309" t="s">
        <v>4115</v>
      </c>
      <c r="D140" s="309"/>
      <c r="E140" s="309"/>
      <c r="F140" s="330" t="s">
        <v>4059</v>
      </c>
      <c r="G140" s="309"/>
      <c r="H140" s="309" t="s">
        <v>4116</v>
      </c>
      <c r="I140" s="309" t="s">
        <v>4093</v>
      </c>
      <c r="J140" s="309"/>
      <c r="K140" s="352"/>
    </row>
    <row r="14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ht="45" customHeight="1">
      <c r="B145" s="320"/>
      <c r="C145" s="321" t="s">
        <v>4117</v>
      </c>
      <c r="D145" s="321"/>
      <c r="E145" s="321"/>
      <c r="F145" s="321"/>
      <c r="G145" s="321"/>
      <c r="H145" s="321"/>
      <c r="I145" s="321"/>
      <c r="J145" s="321"/>
      <c r="K145" s="322"/>
    </row>
    <row r="146" ht="17.25" customHeight="1">
      <c r="B146" s="320"/>
      <c r="C146" s="323" t="s">
        <v>4053</v>
      </c>
      <c r="D146" s="323"/>
      <c r="E146" s="323"/>
      <c r="F146" s="323" t="s">
        <v>4054</v>
      </c>
      <c r="G146" s="324"/>
      <c r="H146" s="323" t="s">
        <v>160</v>
      </c>
      <c r="I146" s="323" t="s">
        <v>54</v>
      </c>
      <c r="J146" s="323" t="s">
        <v>4055</v>
      </c>
      <c r="K146" s="322"/>
    </row>
    <row r="147" ht="17.25" customHeight="1">
      <c r="B147" s="320"/>
      <c r="C147" s="325" t="s">
        <v>4056</v>
      </c>
      <c r="D147" s="325"/>
      <c r="E147" s="325"/>
      <c r="F147" s="326" t="s">
        <v>4057</v>
      </c>
      <c r="G147" s="327"/>
      <c r="H147" s="325"/>
      <c r="I147" s="325"/>
      <c r="J147" s="325" t="s">
        <v>4058</v>
      </c>
      <c r="K147" s="322"/>
    </row>
    <row r="148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ht="15" customHeight="1">
      <c r="B149" s="331"/>
      <c r="C149" s="356" t="s">
        <v>4062</v>
      </c>
      <c r="D149" s="309"/>
      <c r="E149" s="309"/>
      <c r="F149" s="357" t="s">
        <v>4059</v>
      </c>
      <c r="G149" s="309"/>
      <c r="H149" s="356" t="s">
        <v>4098</v>
      </c>
      <c r="I149" s="356" t="s">
        <v>4061</v>
      </c>
      <c r="J149" s="356">
        <v>120</v>
      </c>
      <c r="K149" s="352"/>
    </row>
    <row r="150" ht="15" customHeight="1">
      <c r="B150" s="331"/>
      <c r="C150" s="356" t="s">
        <v>4107</v>
      </c>
      <c r="D150" s="309"/>
      <c r="E150" s="309"/>
      <c r="F150" s="357" t="s">
        <v>4059</v>
      </c>
      <c r="G150" s="309"/>
      <c r="H150" s="356" t="s">
        <v>4118</v>
      </c>
      <c r="I150" s="356" t="s">
        <v>4061</v>
      </c>
      <c r="J150" s="356" t="s">
        <v>4109</v>
      </c>
      <c r="K150" s="352"/>
    </row>
    <row r="151" ht="15" customHeight="1">
      <c r="B151" s="331"/>
      <c r="C151" s="356" t="s">
        <v>4008</v>
      </c>
      <c r="D151" s="309"/>
      <c r="E151" s="309"/>
      <c r="F151" s="357" t="s">
        <v>4059</v>
      </c>
      <c r="G151" s="309"/>
      <c r="H151" s="356" t="s">
        <v>4119</v>
      </c>
      <c r="I151" s="356" t="s">
        <v>4061</v>
      </c>
      <c r="J151" s="356" t="s">
        <v>4109</v>
      </c>
      <c r="K151" s="352"/>
    </row>
    <row r="152" ht="15" customHeight="1">
      <c r="B152" s="331"/>
      <c r="C152" s="356" t="s">
        <v>4064</v>
      </c>
      <c r="D152" s="309"/>
      <c r="E152" s="309"/>
      <c r="F152" s="357" t="s">
        <v>4065</v>
      </c>
      <c r="G152" s="309"/>
      <c r="H152" s="356" t="s">
        <v>4098</v>
      </c>
      <c r="I152" s="356" t="s">
        <v>4061</v>
      </c>
      <c r="J152" s="356">
        <v>50</v>
      </c>
      <c r="K152" s="352"/>
    </row>
    <row r="153" ht="15" customHeight="1">
      <c r="B153" s="331"/>
      <c r="C153" s="356" t="s">
        <v>4067</v>
      </c>
      <c r="D153" s="309"/>
      <c r="E153" s="309"/>
      <c r="F153" s="357" t="s">
        <v>4059</v>
      </c>
      <c r="G153" s="309"/>
      <c r="H153" s="356" t="s">
        <v>4098</v>
      </c>
      <c r="I153" s="356" t="s">
        <v>4069</v>
      </c>
      <c r="J153" s="356"/>
      <c r="K153" s="352"/>
    </row>
    <row r="154" ht="15" customHeight="1">
      <c r="B154" s="331"/>
      <c r="C154" s="356" t="s">
        <v>4078</v>
      </c>
      <c r="D154" s="309"/>
      <c r="E154" s="309"/>
      <c r="F154" s="357" t="s">
        <v>4065</v>
      </c>
      <c r="G154" s="309"/>
      <c r="H154" s="356" t="s">
        <v>4098</v>
      </c>
      <c r="I154" s="356" t="s">
        <v>4061</v>
      </c>
      <c r="J154" s="356">
        <v>50</v>
      </c>
      <c r="K154" s="352"/>
    </row>
    <row r="155" ht="15" customHeight="1">
      <c r="B155" s="331"/>
      <c r="C155" s="356" t="s">
        <v>4086</v>
      </c>
      <c r="D155" s="309"/>
      <c r="E155" s="309"/>
      <c r="F155" s="357" t="s">
        <v>4065</v>
      </c>
      <c r="G155" s="309"/>
      <c r="H155" s="356" t="s">
        <v>4098</v>
      </c>
      <c r="I155" s="356" t="s">
        <v>4061</v>
      </c>
      <c r="J155" s="356">
        <v>50</v>
      </c>
      <c r="K155" s="352"/>
    </row>
    <row r="156" ht="15" customHeight="1">
      <c r="B156" s="331"/>
      <c r="C156" s="356" t="s">
        <v>4084</v>
      </c>
      <c r="D156" s="309"/>
      <c r="E156" s="309"/>
      <c r="F156" s="357" t="s">
        <v>4065</v>
      </c>
      <c r="G156" s="309"/>
      <c r="H156" s="356" t="s">
        <v>4098</v>
      </c>
      <c r="I156" s="356" t="s">
        <v>4061</v>
      </c>
      <c r="J156" s="356">
        <v>50</v>
      </c>
      <c r="K156" s="352"/>
    </row>
    <row r="157" ht="15" customHeight="1">
      <c r="B157" s="331"/>
      <c r="C157" s="356" t="s">
        <v>128</v>
      </c>
      <c r="D157" s="309"/>
      <c r="E157" s="309"/>
      <c r="F157" s="357" t="s">
        <v>4059</v>
      </c>
      <c r="G157" s="309"/>
      <c r="H157" s="356" t="s">
        <v>4120</v>
      </c>
      <c r="I157" s="356" t="s">
        <v>4061</v>
      </c>
      <c r="J157" s="356" t="s">
        <v>4121</v>
      </c>
      <c r="K157" s="352"/>
    </row>
    <row r="158" ht="15" customHeight="1">
      <c r="B158" s="331"/>
      <c r="C158" s="356" t="s">
        <v>4122</v>
      </c>
      <c r="D158" s="309"/>
      <c r="E158" s="309"/>
      <c r="F158" s="357" t="s">
        <v>4059</v>
      </c>
      <c r="G158" s="309"/>
      <c r="H158" s="356" t="s">
        <v>4123</v>
      </c>
      <c r="I158" s="356" t="s">
        <v>4093</v>
      </c>
      <c r="J158" s="356"/>
      <c r="K158" s="352"/>
    </row>
    <row r="159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ht="45" customHeight="1">
      <c r="B163" s="298"/>
      <c r="C163" s="299" t="s">
        <v>4124</v>
      </c>
      <c r="D163" s="299"/>
      <c r="E163" s="299"/>
      <c r="F163" s="299"/>
      <c r="G163" s="299"/>
      <c r="H163" s="299"/>
      <c r="I163" s="299"/>
      <c r="J163" s="299"/>
      <c r="K163" s="300"/>
    </row>
    <row r="164" ht="17.25" customHeight="1">
      <c r="B164" s="298"/>
      <c r="C164" s="323" t="s">
        <v>4053</v>
      </c>
      <c r="D164" s="323"/>
      <c r="E164" s="323"/>
      <c r="F164" s="323" t="s">
        <v>4054</v>
      </c>
      <c r="G164" s="360"/>
      <c r="H164" s="361" t="s">
        <v>160</v>
      </c>
      <c r="I164" s="361" t="s">
        <v>54</v>
      </c>
      <c r="J164" s="323" t="s">
        <v>4055</v>
      </c>
      <c r="K164" s="300"/>
    </row>
    <row r="165" ht="17.25" customHeight="1">
      <c r="B165" s="301"/>
      <c r="C165" s="325" t="s">
        <v>4056</v>
      </c>
      <c r="D165" s="325"/>
      <c r="E165" s="325"/>
      <c r="F165" s="326" t="s">
        <v>4057</v>
      </c>
      <c r="G165" s="362"/>
      <c r="H165" s="363"/>
      <c r="I165" s="363"/>
      <c r="J165" s="325" t="s">
        <v>4058</v>
      </c>
      <c r="K165" s="303"/>
    </row>
    <row r="166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ht="15" customHeight="1">
      <c r="B167" s="331"/>
      <c r="C167" s="309" t="s">
        <v>4062</v>
      </c>
      <c r="D167" s="309"/>
      <c r="E167" s="309"/>
      <c r="F167" s="330" t="s">
        <v>4059</v>
      </c>
      <c r="G167" s="309"/>
      <c r="H167" s="309" t="s">
        <v>4098</v>
      </c>
      <c r="I167" s="309" t="s">
        <v>4061</v>
      </c>
      <c r="J167" s="309">
        <v>120</v>
      </c>
      <c r="K167" s="352"/>
    </row>
    <row r="168" ht="15" customHeight="1">
      <c r="B168" s="331"/>
      <c r="C168" s="309" t="s">
        <v>4107</v>
      </c>
      <c r="D168" s="309"/>
      <c r="E168" s="309"/>
      <c r="F168" s="330" t="s">
        <v>4059</v>
      </c>
      <c r="G168" s="309"/>
      <c r="H168" s="309" t="s">
        <v>4108</v>
      </c>
      <c r="I168" s="309" t="s">
        <v>4061</v>
      </c>
      <c r="J168" s="309" t="s">
        <v>4109</v>
      </c>
      <c r="K168" s="352"/>
    </row>
    <row r="169" ht="15" customHeight="1">
      <c r="B169" s="331"/>
      <c r="C169" s="309" t="s">
        <v>4008</v>
      </c>
      <c r="D169" s="309"/>
      <c r="E169" s="309"/>
      <c r="F169" s="330" t="s">
        <v>4059</v>
      </c>
      <c r="G169" s="309"/>
      <c r="H169" s="309" t="s">
        <v>4125</v>
      </c>
      <c r="I169" s="309" t="s">
        <v>4061</v>
      </c>
      <c r="J169" s="309" t="s">
        <v>4109</v>
      </c>
      <c r="K169" s="352"/>
    </row>
    <row r="170" ht="15" customHeight="1">
      <c r="B170" s="331"/>
      <c r="C170" s="309" t="s">
        <v>4064</v>
      </c>
      <c r="D170" s="309"/>
      <c r="E170" s="309"/>
      <c r="F170" s="330" t="s">
        <v>4065</v>
      </c>
      <c r="G170" s="309"/>
      <c r="H170" s="309" t="s">
        <v>4125</v>
      </c>
      <c r="I170" s="309" t="s">
        <v>4061</v>
      </c>
      <c r="J170" s="309">
        <v>50</v>
      </c>
      <c r="K170" s="352"/>
    </row>
    <row r="171" ht="15" customHeight="1">
      <c r="B171" s="331"/>
      <c r="C171" s="309" t="s">
        <v>4067</v>
      </c>
      <c r="D171" s="309"/>
      <c r="E171" s="309"/>
      <c r="F171" s="330" t="s">
        <v>4059</v>
      </c>
      <c r="G171" s="309"/>
      <c r="H171" s="309" t="s">
        <v>4125</v>
      </c>
      <c r="I171" s="309" t="s">
        <v>4069</v>
      </c>
      <c r="J171" s="309"/>
      <c r="K171" s="352"/>
    </row>
    <row r="172" ht="15" customHeight="1">
      <c r="B172" s="331"/>
      <c r="C172" s="309" t="s">
        <v>4078</v>
      </c>
      <c r="D172" s="309"/>
      <c r="E172" s="309"/>
      <c r="F172" s="330" t="s">
        <v>4065</v>
      </c>
      <c r="G172" s="309"/>
      <c r="H172" s="309" t="s">
        <v>4125</v>
      </c>
      <c r="I172" s="309" t="s">
        <v>4061</v>
      </c>
      <c r="J172" s="309">
        <v>50</v>
      </c>
      <c r="K172" s="352"/>
    </row>
    <row r="173" ht="15" customHeight="1">
      <c r="B173" s="331"/>
      <c r="C173" s="309" t="s">
        <v>4086</v>
      </c>
      <c r="D173" s="309"/>
      <c r="E173" s="309"/>
      <c r="F173" s="330" t="s">
        <v>4065</v>
      </c>
      <c r="G173" s="309"/>
      <c r="H173" s="309" t="s">
        <v>4125</v>
      </c>
      <c r="I173" s="309" t="s">
        <v>4061</v>
      </c>
      <c r="J173" s="309">
        <v>50</v>
      </c>
      <c r="K173" s="352"/>
    </row>
    <row r="174" ht="15" customHeight="1">
      <c r="B174" s="331"/>
      <c r="C174" s="309" t="s">
        <v>4084</v>
      </c>
      <c r="D174" s="309"/>
      <c r="E174" s="309"/>
      <c r="F174" s="330" t="s">
        <v>4065</v>
      </c>
      <c r="G174" s="309"/>
      <c r="H174" s="309" t="s">
        <v>4125</v>
      </c>
      <c r="I174" s="309" t="s">
        <v>4061</v>
      </c>
      <c r="J174" s="309">
        <v>50</v>
      </c>
      <c r="K174" s="352"/>
    </row>
    <row r="175" ht="15" customHeight="1">
      <c r="B175" s="331"/>
      <c r="C175" s="309" t="s">
        <v>159</v>
      </c>
      <c r="D175" s="309"/>
      <c r="E175" s="309"/>
      <c r="F175" s="330" t="s">
        <v>4059</v>
      </c>
      <c r="G175" s="309"/>
      <c r="H175" s="309" t="s">
        <v>4126</v>
      </c>
      <c r="I175" s="309" t="s">
        <v>4127</v>
      </c>
      <c r="J175" s="309"/>
      <c r="K175" s="352"/>
    </row>
    <row r="176" ht="15" customHeight="1">
      <c r="B176" s="331"/>
      <c r="C176" s="309" t="s">
        <v>54</v>
      </c>
      <c r="D176" s="309"/>
      <c r="E176" s="309"/>
      <c r="F176" s="330" t="s">
        <v>4059</v>
      </c>
      <c r="G176" s="309"/>
      <c r="H176" s="309" t="s">
        <v>4128</v>
      </c>
      <c r="I176" s="309" t="s">
        <v>4129</v>
      </c>
      <c r="J176" s="309">
        <v>1</v>
      </c>
      <c r="K176" s="352"/>
    </row>
    <row r="177" ht="15" customHeight="1">
      <c r="B177" s="331"/>
      <c r="C177" s="309" t="s">
        <v>50</v>
      </c>
      <c r="D177" s="309"/>
      <c r="E177" s="309"/>
      <c r="F177" s="330" t="s">
        <v>4059</v>
      </c>
      <c r="G177" s="309"/>
      <c r="H177" s="309" t="s">
        <v>4130</v>
      </c>
      <c r="I177" s="309" t="s">
        <v>4061</v>
      </c>
      <c r="J177" s="309">
        <v>20</v>
      </c>
      <c r="K177" s="352"/>
    </row>
    <row r="178" ht="15" customHeight="1">
      <c r="B178" s="331"/>
      <c r="C178" s="309" t="s">
        <v>160</v>
      </c>
      <c r="D178" s="309"/>
      <c r="E178" s="309"/>
      <c r="F178" s="330" t="s">
        <v>4059</v>
      </c>
      <c r="G178" s="309"/>
      <c r="H178" s="309" t="s">
        <v>4131</v>
      </c>
      <c r="I178" s="309" t="s">
        <v>4061</v>
      </c>
      <c r="J178" s="309">
        <v>255</v>
      </c>
      <c r="K178" s="352"/>
    </row>
    <row r="179" ht="15" customHeight="1">
      <c r="B179" s="331"/>
      <c r="C179" s="309" t="s">
        <v>161</v>
      </c>
      <c r="D179" s="309"/>
      <c r="E179" s="309"/>
      <c r="F179" s="330" t="s">
        <v>4059</v>
      </c>
      <c r="G179" s="309"/>
      <c r="H179" s="309" t="s">
        <v>4024</v>
      </c>
      <c r="I179" s="309" t="s">
        <v>4061</v>
      </c>
      <c r="J179" s="309">
        <v>10</v>
      </c>
      <c r="K179" s="352"/>
    </row>
    <row r="180" ht="15" customHeight="1">
      <c r="B180" s="331"/>
      <c r="C180" s="309" t="s">
        <v>162</v>
      </c>
      <c r="D180" s="309"/>
      <c r="E180" s="309"/>
      <c r="F180" s="330" t="s">
        <v>4059</v>
      </c>
      <c r="G180" s="309"/>
      <c r="H180" s="309" t="s">
        <v>4132</v>
      </c>
      <c r="I180" s="309" t="s">
        <v>4093</v>
      </c>
      <c r="J180" s="309"/>
      <c r="K180" s="352"/>
    </row>
    <row r="181" ht="15" customHeight="1">
      <c r="B181" s="331"/>
      <c r="C181" s="309" t="s">
        <v>4133</v>
      </c>
      <c r="D181" s="309"/>
      <c r="E181" s="309"/>
      <c r="F181" s="330" t="s">
        <v>4059</v>
      </c>
      <c r="G181" s="309"/>
      <c r="H181" s="309" t="s">
        <v>4134</v>
      </c>
      <c r="I181" s="309" t="s">
        <v>4093</v>
      </c>
      <c r="J181" s="309"/>
      <c r="K181" s="352"/>
    </row>
    <row r="182" ht="15" customHeight="1">
      <c r="B182" s="331"/>
      <c r="C182" s="309" t="s">
        <v>4122</v>
      </c>
      <c r="D182" s="309"/>
      <c r="E182" s="309"/>
      <c r="F182" s="330" t="s">
        <v>4059</v>
      </c>
      <c r="G182" s="309"/>
      <c r="H182" s="309" t="s">
        <v>4135</v>
      </c>
      <c r="I182" s="309" t="s">
        <v>4093</v>
      </c>
      <c r="J182" s="309"/>
      <c r="K182" s="352"/>
    </row>
    <row r="183" ht="15" customHeight="1">
      <c r="B183" s="331"/>
      <c r="C183" s="309" t="s">
        <v>164</v>
      </c>
      <c r="D183" s="309"/>
      <c r="E183" s="309"/>
      <c r="F183" s="330" t="s">
        <v>4065</v>
      </c>
      <c r="G183" s="309"/>
      <c r="H183" s="309" t="s">
        <v>4136</v>
      </c>
      <c r="I183" s="309" t="s">
        <v>4061</v>
      </c>
      <c r="J183" s="309">
        <v>50</v>
      </c>
      <c r="K183" s="352"/>
    </row>
    <row r="184" ht="15" customHeight="1">
      <c r="B184" s="331"/>
      <c r="C184" s="309" t="s">
        <v>4137</v>
      </c>
      <c r="D184" s="309"/>
      <c r="E184" s="309"/>
      <c r="F184" s="330" t="s">
        <v>4065</v>
      </c>
      <c r="G184" s="309"/>
      <c r="H184" s="309" t="s">
        <v>4138</v>
      </c>
      <c r="I184" s="309" t="s">
        <v>4139</v>
      </c>
      <c r="J184" s="309"/>
      <c r="K184" s="352"/>
    </row>
    <row r="185" ht="15" customHeight="1">
      <c r="B185" s="331"/>
      <c r="C185" s="309" t="s">
        <v>4140</v>
      </c>
      <c r="D185" s="309"/>
      <c r="E185" s="309"/>
      <c r="F185" s="330" t="s">
        <v>4065</v>
      </c>
      <c r="G185" s="309"/>
      <c r="H185" s="309" t="s">
        <v>4141</v>
      </c>
      <c r="I185" s="309" t="s">
        <v>4139</v>
      </c>
      <c r="J185" s="309"/>
      <c r="K185" s="352"/>
    </row>
    <row r="186" ht="15" customHeight="1">
      <c r="B186" s="331"/>
      <c r="C186" s="309" t="s">
        <v>4142</v>
      </c>
      <c r="D186" s="309"/>
      <c r="E186" s="309"/>
      <c r="F186" s="330" t="s">
        <v>4065</v>
      </c>
      <c r="G186" s="309"/>
      <c r="H186" s="309" t="s">
        <v>4143</v>
      </c>
      <c r="I186" s="309" t="s">
        <v>4139</v>
      </c>
      <c r="J186" s="309"/>
      <c r="K186" s="352"/>
    </row>
    <row r="187" ht="15" customHeight="1">
      <c r="B187" s="331"/>
      <c r="C187" s="364" t="s">
        <v>4144</v>
      </c>
      <c r="D187" s="309"/>
      <c r="E187" s="309"/>
      <c r="F187" s="330" t="s">
        <v>4065</v>
      </c>
      <c r="G187" s="309"/>
      <c r="H187" s="309" t="s">
        <v>4145</v>
      </c>
      <c r="I187" s="309" t="s">
        <v>4146</v>
      </c>
      <c r="J187" s="365" t="s">
        <v>4147</v>
      </c>
      <c r="K187" s="352"/>
    </row>
    <row r="188" ht="15" customHeight="1">
      <c r="B188" s="331"/>
      <c r="C188" s="315" t="s">
        <v>39</v>
      </c>
      <c r="D188" s="309"/>
      <c r="E188" s="309"/>
      <c r="F188" s="330" t="s">
        <v>4059</v>
      </c>
      <c r="G188" s="309"/>
      <c r="H188" s="305" t="s">
        <v>4148</v>
      </c>
      <c r="I188" s="309" t="s">
        <v>4149</v>
      </c>
      <c r="J188" s="309"/>
      <c r="K188" s="352"/>
    </row>
    <row r="189" ht="15" customHeight="1">
      <c r="B189" s="331"/>
      <c r="C189" s="315" t="s">
        <v>4150</v>
      </c>
      <c r="D189" s="309"/>
      <c r="E189" s="309"/>
      <c r="F189" s="330" t="s">
        <v>4059</v>
      </c>
      <c r="G189" s="309"/>
      <c r="H189" s="309" t="s">
        <v>4151</v>
      </c>
      <c r="I189" s="309" t="s">
        <v>4093</v>
      </c>
      <c r="J189" s="309"/>
      <c r="K189" s="352"/>
    </row>
    <row r="190" ht="15" customHeight="1">
      <c r="B190" s="331"/>
      <c r="C190" s="315" t="s">
        <v>4152</v>
      </c>
      <c r="D190" s="309"/>
      <c r="E190" s="309"/>
      <c r="F190" s="330" t="s">
        <v>4059</v>
      </c>
      <c r="G190" s="309"/>
      <c r="H190" s="309" t="s">
        <v>4153</v>
      </c>
      <c r="I190" s="309" t="s">
        <v>4093</v>
      </c>
      <c r="J190" s="309"/>
      <c r="K190" s="352"/>
    </row>
    <row r="191" ht="15" customHeight="1">
      <c r="B191" s="331"/>
      <c r="C191" s="315" t="s">
        <v>4154</v>
      </c>
      <c r="D191" s="309"/>
      <c r="E191" s="309"/>
      <c r="F191" s="330" t="s">
        <v>4065</v>
      </c>
      <c r="G191" s="309"/>
      <c r="H191" s="309" t="s">
        <v>4155</v>
      </c>
      <c r="I191" s="309" t="s">
        <v>4093</v>
      </c>
      <c r="J191" s="309"/>
      <c r="K191" s="352"/>
    </row>
    <row r="192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ht="21">
      <c r="B197" s="298"/>
      <c r="C197" s="299" t="s">
        <v>4156</v>
      </c>
      <c r="D197" s="299"/>
      <c r="E197" s="299"/>
      <c r="F197" s="299"/>
      <c r="G197" s="299"/>
      <c r="H197" s="299"/>
      <c r="I197" s="299"/>
      <c r="J197" s="299"/>
      <c r="K197" s="300"/>
    </row>
    <row r="198" ht="25.5" customHeight="1">
      <c r="B198" s="298"/>
      <c r="C198" s="367" t="s">
        <v>4157</v>
      </c>
      <c r="D198" s="367"/>
      <c r="E198" s="367"/>
      <c r="F198" s="367" t="s">
        <v>4158</v>
      </c>
      <c r="G198" s="368"/>
      <c r="H198" s="367" t="s">
        <v>4159</v>
      </c>
      <c r="I198" s="367"/>
      <c r="J198" s="367"/>
      <c r="K198" s="300"/>
    </row>
    <row r="199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ht="15" customHeight="1">
      <c r="B200" s="331"/>
      <c r="C200" s="309" t="s">
        <v>4149</v>
      </c>
      <c r="D200" s="309"/>
      <c r="E200" s="309"/>
      <c r="F200" s="330" t="s">
        <v>40</v>
      </c>
      <c r="G200" s="309"/>
      <c r="H200" s="309" t="s">
        <v>4160</v>
      </c>
      <c r="I200" s="309"/>
      <c r="J200" s="309"/>
      <c r="K200" s="352"/>
    </row>
    <row r="201" ht="15" customHeight="1">
      <c r="B201" s="331"/>
      <c r="C201" s="337"/>
      <c r="D201" s="309"/>
      <c r="E201" s="309"/>
      <c r="F201" s="330" t="s">
        <v>41</v>
      </c>
      <c r="G201" s="309"/>
      <c r="H201" s="309" t="s">
        <v>4161</v>
      </c>
      <c r="I201" s="309"/>
      <c r="J201" s="309"/>
      <c r="K201" s="352"/>
    </row>
    <row r="202" ht="15" customHeight="1">
      <c r="B202" s="331"/>
      <c r="C202" s="337"/>
      <c r="D202" s="309"/>
      <c r="E202" s="309"/>
      <c r="F202" s="330" t="s">
        <v>44</v>
      </c>
      <c r="G202" s="309"/>
      <c r="H202" s="309" t="s">
        <v>4162</v>
      </c>
      <c r="I202" s="309"/>
      <c r="J202" s="309"/>
      <c r="K202" s="352"/>
    </row>
    <row r="203" ht="15" customHeight="1">
      <c r="B203" s="331"/>
      <c r="C203" s="309"/>
      <c r="D203" s="309"/>
      <c r="E203" s="309"/>
      <c r="F203" s="330" t="s">
        <v>42</v>
      </c>
      <c r="G203" s="309"/>
      <c r="H203" s="309" t="s">
        <v>4163</v>
      </c>
      <c r="I203" s="309"/>
      <c r="J203" s="309"/>
      <c r="K203" s="352"/>
    </row>
    <row r="204" ht="15" customHeight="1">
      <c r="B204" s="331"/>
      <c r="C204" s="309"/>
      <c r="D204" s="309"/>
      <c r="E204" s="309"/>
      <c r="F204" s="330" t="s">
        <v>43</v>
      </c>
      <c r="G204" s="309"/>
      <c r="H204" s="309" t="s">
        <v>4164</v>
      </c>
      <c r="I204" s="309"/>
      <c r="J204" s="309"/>
      <c r="K204" s="352"/>
    </row>
    <row r="205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ht="15" customHeight="1">
      <c r="B206" s="331"/>
      <c r="C206" s="309" t="s">
        <v>4105</v>
      </c>
      <c r="D206" s="309"/>
      <c r="E206" s="309"/>
      <c r="F206" s="330" t="s">
        <v>76</v>
      </c>
      <c r="G206" s="309"/>
      <c r="H206" s="309" t="s">
        <v>4165</v>
      </c>
      <c r="I206" s="309"/>
      <c r="J206" s="309"/>
      <c r="K206" s="352"/>
    </row>
    <row r="207" ht="15" customHeight="1">
      <c r="B207" s="331"/>
      <c r="C207" s="337"/>
      <c r="D207" s="309"/>
      <c r="E207" s="309"/>
      <c r="F207" s="330" t="s">
        <v>4006</v>
      </c>
      <c r="G207" s="309"/>
      <c r="H207" s="309" t="s">
        <v>4007</v>
      </c>
      <c r="I207" s="309"/>
      <c r="J207" s="309"/>
      <c r="K207" s="352"/>
    </row>
    <row r="208" ht="15" customHeight="1">
      <c r="B208" s="331"/>
      <c r="C208" s="309"/>
      <c r="D208" s="309"/>
      <c r="E208" s="309"/>
      <c r="F208" s="330" t="s">
        <v>4004</v>
      </c>
      <c r="G208" s="309"/>
      <c r="H208" s="309" t="s">
        <v>4166</v>
      </c>
      <c r="I208" s="309"/>
      <c r="J208" s="309"/>
      <c r="K208" s="352"/>
    </row>
    <row r="209" ht="15" customHeight="1">
      <c r="B209" s="369"/>
      <c r="C209" s="337"/>
      <c r="D209" s="337"/>
      <c r="E209" s="337"/>
      <c r="F209" s="330" t="s">
        <v>117</v>
      </c>
      <c r="G209" s="315"/>
      <c r="H209" s="356" t="s">
        <v>3961</v>
      </c>
      <c r="I209" s="356"/>
      <c r="J209" s="356"/>
      <c r="K209" s="370"/>
    </row>
    <row r="210" ht="15" customHeight="1">
      <c r="B210" s="369"/>
      <c r="C210" s="337"/>
      <c r="D210" s="337"/>
      <c r="E210" s="337"/>
      <c r="F210" s="330" t="s">
        <v>2148</v>
      </c>
      <c r="G210" s="315"/>
      <c r="H210" s="356" t="s">
        <v>4167</v>
      </c>
      <c r="I210" s="356"/>
      <c r="J210" s="356"/>
      <c r="K210" s="370"/>
    </row>
    <row r="2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ht="15" customHeight="1">
      <c r="B212" s="369"/>
      <c r="C212" s="309" t="s">
        <v>4129</v>
      </c>
      <c r="D212" s="337"/>
      <c r="E212" s="337"/>
      <c r="F212" s="330">
        <v>1</v>
      </c>
      <c r="G212" s="315"/>
      <c r="H212" s="356" t="s">
        <v>4168</v>
      </c>
      <c r="I212" s="356"/>
      <c r="J212" s="356"/>
      <c r="K212" s="370"/>
    </row>
    <row r="213" ht="15" customHeight="1">
      <c r="B213" s="369"/>
      <c r="C213" s="337"/>
      <c r="D213" s="337"/>
      <c r="E213" s="337"/>
      <c r="F213" s="330">
        <v>2</v>
      </c>
      <c r="G213" s="315"/>
      <c r="H213" s="356" t="s">
        <v>4169</v>
      </c>
      <c r="I213" s="356"/>
      <c r="J213" s="356"/>
      <c r="K213" s="370"/>
    </row>
    <row r="214" ht="15" customHeight="1">
      <c r="B214" s="369"/>
      <c r="C214" s="337"/>
      <c r="D214" s="337"/>
      <c r="E214" s="337"/>
      <c r="F214" s="330">
        <v>3</v>
      </c>
      <c r="G214" s="315"/>
      <c r="H214" s="356" t="s">
        <v>4170</v>
      </c>
      <c r="I214" s="356"/>
      <c r="J214" s="356"/>
      <c r="K214" s="370"/>
    </row>
    <row r="215" ht="15" customHeight="1">
      <c r="B215" s="369"/>
      <c r="C215" s="337"/>
      <c r="D215" s="337"/>
      <c r="E215" s="337"/>
      <c r="F215" s="330">
        <v>4</v>
      </c>
      <c r="G215" s="315"/>
      <c r="H215" s="356" t="s">
        <v>4171</v>
      </c>
      <c r="I215" s="356"/>
      <c r="J215" s="356"/>
      <c r="K215" s="370"/>
    </row>
    <row r="216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78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126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ROUND(J102,2)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ROUND(SUM(BE102:BE1511), 2)</f>
        <v>0</v>
      </c>
      <c r="G30" s="47"/>
      <c r="H30" s="47"/>
      <c r="I30" s="158">
        <v>0.20999999999999999</v>
      </c>
      <c r="J30" s="157">
        <f>ROUND(ROUND((SUM(BE102:BE1511)),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ROUND(SUM(BF102:BF1511), 2)</f>
        <v>0</v>
      </c>
      <c r="G31" s="47"/>
      <c r="H31" s="47"/>
      <c r="I31" s="158">
        <v>0.14999999999999999</v>
      </c>
      <c r="J31" s="157">
        <f>ROUND(ROUND((SUM(BF102:BF1511)),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ROUND(SUM(BG102:BG1511),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ROUND(SUM(BH102:BH1511),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ROUND(SUM(BI102:BI1511),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01.1 - SO 01.1 Architektonicko stavební část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J102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132</v>
      </c>
      <c r="E57" s="180"/>
      <c r="F57" s="180"/>
      <c r="G57" s="180"/>
      <c r="H57" s="180"/>
      <c r="I57" s="181"/>
      <c r="J57" s="182">
        <f>J103</f>
        <v>0</v>
      </c>
      <c r="K57" s="183"/>
    </row>
    <row r="58" s="8" customFormat="1" ht="19.92" customHeight="1">
      <c r="B58" s="184"/>
      <c r="C58" s="185"/>
      <c r="D58" s="186" t="s">
        <v>133</v>
      </c>
      <c r="E58" s="187"/>
      <c r="F58" s="187"/>
      <c r="G58" s="187"/>
      <c r="H58" s="187"/>
      <c r="I58" s="188"/>
      <c r="J58" s="189">
        <f>J104</f>
        <v>0</v>
      </c>
      <c r="K58" s="190"/>
    </row>
    <row r="59" s="8" customFormat="1" ht="19.92" customHeight="1">
      <c r="B59" s="184"/>
      <c r="C59" s="185"/>
      <c r="D59" s="186" t="s">
        <v>134</v>
      </c>
      <c r="E59" s="187"/>
      <c r="F59" s="187"/>
      <c r="G59" s="187"/>
      <c r="H59" s="187"/>
      <c r="I59" s="188"/>
      <c r="J59" s="189">
        <f>J166</f>
        <v>0</v>
      </c>
      <c r="K59" s="190"/>
    </row>
    <row r="60" s="8" customFormat="1" ht="19.92" customHeight="1">
      <c r="B60" s="184"/>
      <c r="C60" s="185"/>
      <c r="D60" s="186" t="s">
        <v>135</v>
      </c>
      <c r="E60" s="187"/>
      <c r="F60" s="187"/>
      <c r="G60" s="187"/>
      <c r="H60" s="187"/>
      <c r="I60" s="188"/>
      <c r="J60" s="189">
        <f>J201</f>
        <v>0</v>
      </c>
      <c r="K60" s="190"/>
    </row>
    <row r="61" s="8" customFormat="1" ht="19.92" customHeight="1">
      <c r="B61" s="184"/>
      <c r="C61" s="185"/>
      <c r="D61" s="186" t="s">
        <v>136</v>
      </c>
      <c r="E61" s="187"/>
      <c r="F61" s="187"/>
      <c r="G61" s="187"/>
      <c r="H61" s="187"/>
      <c r="I61" s="188"/>
      <c r="J61" s="189">
        <f>J244</f>
        <v>0</v>
      </c>
      <c r="K61" s="190"/>
    </row>
    <row r="62" s="8" customFormat="1" ht="19.92" customHeight="1">
      <c r="B62" s="184"/>
      <c r="C62" s="185"/>
      <c r="D62" s="186" t="s">
        <v>137</v>
      </c>
      <c r="E62" s="187"/>
      <c r="F62" s="187"/>
      <c r="G62" s="187"/>
      <c r="H62" s="187"/>
      <c r="I62" s="188"/>
      <c r="J62" s="189">
        <f>J278</f>
        <v>0</v>
      </c>
      <c r="K62" s="190"/>
    </row>
    <row r="63" s="8" customFormat="1" ht="19.92" customHeight="1">
      <c r="B63" s="184"/>
      <c r="C63" s="185"/>
      <c r="D63" s="186" t="s">
        <v>138</v>
      </c>
      <c r="E63" s="187"/>
      <c r="F63" s="187"/>
      <c r="G63" s="187"/>
      <c r="H63" s="187"/>
      <c r="I63" s="188"/>
      <c r="J63" s="189">
        <f>J410</f>
        <v>0</v>
      </c>
      <c r="K63" s="190"/>
    </row>
    <row r="64" s="8" customFormat="1" ht="19.92" customHeight="1">
      <c r="B64" s="184"/>
      <c r="C64" s="185"/>
      <c r="D64" s="186" t="s">
        <v>139</v>
      </c>
      <c r="E64" s="187"/>
      <c r="F64" s="187"/>
      <c r="G64" s="187"/>
      <c r="H64" s="187"/>
      <c r="I64" s="188"/>
      <c r="J64" s="189">
        <f>J684</f>
        <v>0</v>
      </c>
      <c r="K64" s="190"/>
    </row>
    <row r="65" s="8" customFormat="1" ht="19.92" customHeight="1">
      <c r="B65" s="184"/>
      <c r="C65" s="185"/>
      <c r="D65" s="186" t="s">
        <v>140</v>
      </c>
      <c r="E65" s="187"/>
      <c r="F65" s="187"/>
      <c r="G65" s="187"/>
      <c r="H65" s="187"/>
      <c r="I65" s="188"/>
      <c r="J65" s="189">
        <f>J707</f>
        <v>0</v>
      </c>
      <c r="K65" s="190"/>
    </row>
    <row r="66" s="7" customFormat="1" ht="24.96" customHeight="1">
      <c r="B66" s="177"/>
      <c r="C66" s="178"/>
      <c r="D66" s="179" t="s">
        <v>141</v>
      </c>
      <c r="E66" s="180"/>
      <c r="F66" s="180"/>
      <c r="G66" s="180"/>
      <c r="H66" s="180"/>
      <c r="I66" s="181"/>
      <c r="J66" s="182">
        <f>J709</f>
        <v>0</v>
      </c>
      <c r="K66" s="183"/>
    </row>
    <row r="67" s="8" customFormat="1" ht="19.92" customHeight="1">
      <c r="B67" s="184"/>
      <c r="C67" s="185"/>
      <c r="D67" s="186" t="s">
        <v>142</v>
      </c>
      <c r="E67" s="187"/>
      <c r="F67" s="187"/>
      <c r="G67" s="187"/>
      <c r="H67" s="187"/>
      <c r="I67" s="188"/>
      <c r="J67" s="189">
        <f>J710</f>
        <v>0</v>
      </c>
      <c r="K67" s="190"/>
    </row>
    <row r="68" s="8" customFormat="1" ht="19.92" customHeight="1">
      <c r="B68" s="184"/>
      <c r="C68" s="185"/>
      <c r="D68" s="186" t="s">
        <v>143</v>
      </c>
      <c r="E68" s="187"/>
      <c r="F68" s="187"/>
      <c r="G68" s="187"/>
      <c r="H68" s="187"/>
      <c r="I68" s="188"/>
      <c r="J68" s="189">
        <f>J742</f>
        <v>0</v>
      </c>
      <c r="K68" s="190"/>
    </row>
    <row r="69" s="8" customFormat="1" ht="19.92" customHeight="1">
      <c r="B69" s="184"/>
      <c r="C69" s="185"/>
      <c r="D69" s="186" t="s">
        <v>144</v>
      </c>
      <c r="E69" s="187"/>
      <c r="F69" s="187"/>
      <c r="G69" s="187"/>
      <c r="H69" s="187"/>
      <c r="I69" s="188"/>
      <c r="J69" s="189">
        <f>J757</f>
        <v>0</v>
      </c>
      <c r="K69" s="190"/>
    </row>
    <row r="70" s="8" customFormat="1" ht="19.92" customHeight="1">
      <c r="B70" s="184"/>
      <c r="C70" s="185"/>
      <c r="D70" s="186" t="s">
        <v>145</v>
      </c>
      <c r="E70" s="187"/>
      <c r="F70" s="187"/>
      <c r="G70" s="187"/>
      <c r="H70" s="187"/>
      <c r="I70" s="188"/>
      <c r="J70" s="189">
        <f>J780</f>
        <v>0</v>
      </c>
      <c r="K70" s="190"/>
    </row>
    <row r="71" s="8" customFormat="1" ht="19.92" customHeight="1">
      <c r="B71" s="184"/>
      <c r="C71" s="185"/>
      <c r="D71" s="186" t="s">
        <v>146</v>
      </c>
      <c r="E71" s="187"/>
      <c r="F71" s="187"/>
      <c r="G71" s="187"/>
      <c r="H71" s="187"/>
      <c r="I71" s="188"/>
      <c r="J71" s="189">
        <f>J791</f>
        <v>0</v>
      </c>
      <c r="K71" s="190"/>
    </row>
    <row r="72" s="8" customFormat="1" ht="19.92" customHeight="1">
      <c r="B72" s="184"/>
      <c r="C72" s="185"/>
      <c r="D72" s="186" t="s">
        <v>147</v>
      </c>
      <c r="E72" s="187"/>
      <c r="F72" s="187"/>
      <c r="G72" s="187"/>
      <c r="H72" s="187"/>
      <c r="I72" s="188"/>
      <c r="J72" s="189">
        <f>J852</f>
        <v>0</v>
      </c>
      <c r="K72" s="190"/>
    </row>
    <row r="73" s="8" customFormat="1" ht="19.92" customHeight="1">
      <c r="B73" s="184"/>
      <c r="C73" s="185"/>
      <c r="D73" s="186" t="s">
        <v>148</v>
      </c>
      <c r="E73" s="187"/>
      <c r="F73" s="187"/>
      <c r="G73" s="187"/>
      <c r="H73" s="187"/>
      <c r="I73" s="188"/>
      <c r="J73" s="189">
        <f>J1034</f>
        <v>0</v>
      </c>
      <c r="K73" s="190"/>
    </row>
    <row r="74" s="8" customFormat="1" ht="19.92" customHeight="1">
      <c r="B74" s="184"/>
      <c r="C74" s="185"/>
      <c r="D74" s="186" t="s">
        <v>149</v>
      </c>
      <c r="E74" s="187"/>
      <c r="F74" s="187"/>
      <c r="G74" s="187"/>
      <c r="H74" s="187"/>
      <c r="I74" s="188"/>
      <c r="J74" s="189">
        <f>J1057</f>
        <v>0</v>
      </c>
      <c r="K74" s="190"/>
    </row>
    <row r="75" s="8" customFormat="1" ht="19.92" customHeight="1">
      <c r="B75" s="184"/>
      <c r="C75" s="185"/>
      <c r="D75" s="186" t="s">
        <v>150</v>
      </c>
      <c r="E75" s="187"/>
      <c r="F75" s="187"/>
      <c r="G75" s="187"/>
      <c r="H75" s="187"/>
      <c r="I75" s="188"/>
      <c r="J75" s="189">
        <f>J1252</f>
        <v>0</v>
      </c>
      <c r="K75" s="190"/>
    </row>
    <row r="76" s="8" customFormat="1" ht="19.92" customHeight="1">
      <c r="B76" s="184"/>
      <c r="C76" s="185"/>
      <c r="D76" s="186" t="s">
        <v>151</v>
      </c>
      <c r="E76" s="187"/>
      <c r="F76" s="187"/>
      <c r="G76" s="187"/>
      <c r="H76" s="187"/>
      <c r="I76" s="188"/>
      <c r="J76" s="189">
        <f>J1260</f>
        <v>0</v>
      </c>
      <c r="K76" s="190"/>
    </row>
    <row r="77" s="8" customFormat="1" ht="19.92" customHeight="1">
      <c r="B77" s="184"/>
      <c r="C77" s="185"/>
      <c r="D77" s="186" t="s">
        <v>152</v>
      </c>
      <c r="E77" s="187"/>
      <c r="F77" s="187"/>
      <c r="G77" s="187"/>
      <c r="H77" s="187"/>
      <c r="I77" s="188"/>
      <c r="J77" s="189">
        <f>J1344</f>
        <v>0</v>
      </c>
      <c r="K77" s="190"/>
    </row>
    <row r="78" s="8" customFormat="1" ht="19.92" customHeight="1">
      <c r="B78" s="184"/>
      <c r="C78" s="185"/>
      <c r="D78" s="186" t="s">
        <v>153</v>
      </c>
      <c r="E78" s="187"/>
      <c r="F78" s="187"/>
      <c r="G78" s="187"/>
      <c r="H78" s="187"/>
      <c r="I78" s="188"/>
      <c r="J78" s="189">
        <f>J1361</f>
        <v>0</v>
      </c>
      <c r="K78" s="190"/>
    </row>
    <row r="79" s="8" customFormat="1" ht="19.92" customHeight="1">
      <c r="B79" s="184"/>
      <c r="C79" s="185"/>
      <c r="D79" s="186" t="s">
        <v>154</v>
      </c>
      <c r="E79" s="187"/>
      <c r="F79" s="187"/>
      <c r="G79" s="187"/>
      <c r="H79" s="187"/>
      <c r="I79" s="188"/>
      <c r="J79" s="189">
        <f>J1393</f>
        <v>0</v>
      </c>
      <c r="K79" s="190"/>
    </row>
    <row r="80" s="8" customFormat="1" ht="19.92" customHeight="1">
      <c r="B80" s="184"/>
      <c r="C80" s="185"/>
      <c r="D80" s="186" t="s">
        <v>155</v>
      </c>
      <c r="E80" s="187"/>
      <c r="F80" s="187"/>
      <c r="G80" s="187"/>
      <c r="H80" s="187"/>
      <c r="I80" s="188"/>
      <c r="J80" s="189">
        <f>J1423</f>
        <v>0</v>
      </c>
      <c r="K80" s="190"/>
    </row>
    <row r="81" s="8" customFormat="1" ht="19.92" customHeight="1">
      <c r="B81" s="184"/>
      <c r="C81" s="185"/>
      <c r="D81" s="186" t="s">
        <v>156</v>
      </c>
      <c r="E81" s="187"/>
      <c r="F81" s="187"/>
      <c r="G81" s="187"/>
      <c r="H81" s="187"/>
      <c r="I81" s="188"/>
      <c r="J81" s="189">
        <f>J1474</f>
        <v>0</v>
      </c>
      <c r="K81" s="190"/>
    </row>
    <row r="82" s="8" customFormat="1" ht="19.92" customHeight="1">
      <c r="B82" s="184"/>
      <c r="C82" s="185"/>
      <c r="D82" s="186" t="s">
        <v>157</v>
      </c>
      <c r="E82" s="187"/>
      <c r="F82" s="187"/>
      <c r="G82" s="187"/>
      <c r="H82" s="187"/>
      <c r="I82" s="188"/>
      <c r="J82" s="189">
        <f>J1485</f>
        <v>0</v>
      </c>
      <c r="K82" s="190"/>
    </row>
    <row r="83" s="1" customFormat="1" ht="21.84" customHeight="1">
      <c r="B83" s="46"/>
      <c r="C83" s="47"/>
      <c r="D83" s="47"/>
      <c r="E83" s="47"/>
      <c r="F83" s="47"/>
      <c r="G83" s="47"/>
      <c r="H83" s="47"/>
      <c r="I83" s="144"/>
      <c r="J83" s="47"/>
      <c r="K83" s="51"/>
    </row>
    <row r="84" s="1" customFormat="1" ht="6.96" customHeight="1">
      <c r="B84" s="67"/>
      <c r="C84" s="68"/>
      <c r="D84" s="68"/>
      <c r="E84" s="68"/>
      <c r="F84" s="68"/>
      <c r="G84" s="68"/>
      <c r="H84" s="68"/>
      <c r="I84" s="166"/>
      <c r="J84" s="68"/>
      <c r="K84" s="69"/>
    </row>
    <row r="88" s="1" customFormat="1" ht="6.96" customHeight="1">
      <c r="B88" s="70"/>
      <c r="C88" s="71"/>
      <c r="D88" s="71"/>
      <c r="E88" s="71"/>
      <c r="F88" s="71"/>
      <c r="G88" s="71"/>
      <c r="H88" s="71"/>
      <c r="I88" s="169"/>
      <c r="J88" s="71"/>
      <c r="K88" s="71"/>
      <c r="L88" s="72"/>
    </row>
    <row r="89" s="1" customFormat="1" ht="36.96" customHeight="1">
      <c r="B89" s="46"/>
      <c r="C89" s="73" t="s">
        <v>158</v>
      </c>
      <c r="D89" s="74"/>
      <c r="E89" s="74"/>
      <c r="F89" s="74"/>
      <c r="G89" s="74"/>
      <c r="H89" s="74"/>
      <c r="I89" s="191"/>
      <c r="J89" s="74"/>
      <c r="K89" s="74"/>
      <c r="L89" s="72"/>
    </row>
    <row r="90" s="1" customFormat="1" ht="6.96" customHeight="1">
      <c r="B90" s="46"/>
      <c r="C90" s="74"/>
      <c r="D90" s="74"/>
      <c r="E90" s="74"/>
      <c r="F90" s="74"/>
      <c r="G90" s="74"/>
      <c r="H90" s="74"/>
      <c r="I90" s="191"/>
      <c r="J90" s="74"/>
      <c r="K90" s="74"/>
      <c r="L90" s="72"/>
    </row>
    <row r="91" s="1" customFormat="1" ht="14.4" customHeight="1">
      <c r="B91" s="46"/>
      <c r="C91" s="76" t="s">
        <v>18</v>
      </c>
      <c r="D91" s="74"/>
      <c r="E91" s="74"/>
      <c r="F91" s="74"/>
      <c r="G91" s="74"/>
      <c r="H91" s="74"/>
      <c r="I91" s="191"/>
      <c r="J91" s="74"/>
      <c r="K91" s="74"/>
      <c r="L91" s="72"/>
    </row>
    <row r="92" s="1" customFormat="1" ht="16.5" customHeight="1">
      <c r="B92" s="46"/>
      <c r="C92" s="74"/>
      <c r="D92" s="74"/>
      <c r="E92" s="192" t="str">
        <f>E7</f>
        <v>Rekonstrukce objektu Pernerova 29/383, k.ú. Karlín, Praha 8</v>
      </c>
      <c r="F92" s="76"/>
      <c r="G92" s="76"/>
      <c r="H92" s="76"/>
      <c r="I92" s="191"/>
      <c r="J92" s="74"/>
      <c r="K92" s="74"/>
      <c r="L92" s="72"/>
    </row>
    <row r="93" s="1" customFormat="1" ht="14.4" customHeight="1">
      <c r="B93" s="46"/>
      <c r="C93" s="76" t="s">
        <v>125</v>
      </c>
      <c r="D93" s="74"/>
      <c r="E93" s="74"/>
      <c r="F93" s="74"/>
      <c r="G93" s="74"/>
      <c r="H93" s="74"/>
      <c r="I93" s="191"/>
      <c r="J93" s="74"/>
      <c r="K93" s="74"/>
      <c r="L93" s="72"/>
    </row>
    <row r="94" s="1" customFormat="1" ht="17.25" customHeight="1">
      <c r="B94" s="46"/>
      <c r="C94" s="74"/>
      <c r="D94" s="74"/>
      <c r="E94" s="82" t="str">
        <f>E9</f>
        <v>01.1 - SO 01.1 Architektonicko stavební část</v>
      </c>
      <c r="F94" s="74"/>
      <c r="G94" s="74"/>
      <c r="H94" s="74"/>
      <c r="I94" s="191"/>
      <c r="J94" s="74"/>
      <c r="K94" s="74"/>
      <c r="L94" s="72"/>
    </row>
    <row r="95" s="1" customFormat="1" ht="6.96" customHeight="1">
      <c r="B95" s="46"/>
      <c r="C95" s="74"/>
      <c r="D95" s="74"/>
      <c r="E95" s="74"/>
      <c r="F95" s="74"/>
      <c r="G95" s="74"/>
      <c r="H95" s="74"/>
      <c r="I95" s="191"/>
      <c r="J95" s="74"/>
      <c r="K95" s="74"/>
      <c r="L95" s="72"/>
    </row>
    <row r="96" s="1" customFormat="1" ht="18" customHeight="1">
      <c r="B96" s="46"/>
      <c r="C96" s="76" t="s">
        <v>23</v>
      </c>
      <c r="D96" s="74"/>
      <c r="E96" s="74"/>
      <c r="F96" s="193" t="str">
        <f>F12</f>
        <v xml:space="preserve"> </v>
      </c>
      <c r="G96" s="74"/>
      <c r="H96" s="74"/>
      <c r="I96" s="194" t="s">
        <v>25</v>
      </c>
      <c r="J96" s="85" t="str">
        <f>IF(J12="","",J12)</f>
        <v>7.8.2017</v>
      </c>
      <c r="K96" s="74"/>
      <c r="L96" s="72"/>
    </row>
    <row r="97" s="1" customFormat="1" ht="6.96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="1" customFormat="1">
      <c r="B98" s="46"/>
      <c r="C98" s="76" t="s">
        <v>27</v>
      </c>
      <c r="D98" s="74"/>
      <c r="E98" s="74"/>
      <c r="F98" s="193" t="str">
        <f>E15</f>
        <v xml:space="preserve"> </v>
      </c>
      <c r="G98" s="74"/>
      <c r="H98" s="74"/>
      <c r="I98" s="194" t="s">
        <v>32</v>
      </c>
      <c r="J98" s="193" t="str">
        <f>E21</f>
        <v xml:space="preserve"> </v>
      </c>
      <c r="K98" s="74"/>
      <c r="L98" s="72"/>
    </row>
    <row r="99" s="1" customFormat="1" ht="14.4" customHeight="1">
      <c r="B99" s="46"/>
      <c r="C99" s="76" t="s">
        <v>30</v>
      </c>
      <c r="D99" s="74"/>
      <c r="E99" s="74"/>
      <c r="F99" s="193" t="str">
        <f>IF(E18="","",E18)</f>
        <v/>
      </c>
      <c r="G99" s="74"/>
      <c r="H99" s="74"/>
      <c r="I99" s="191"/>
      <c r="J99" s="74"/>
      <c r="K99" s="74"/>
      <c r="L99" s="72"/>
    </row>
    <row r="100" s="1" customFormat="1" ht="10.32" customHeight="1">
      <c r="B100" s="46"/>
      <c r="C100" s="74"/>
      <c r="D100" s="74"/>
      <c r="E100" s="74"/>
      <c r="F100" s="74"/>
      <c r="G100" s="74"/>
      <c r="H100" s="74"/>
      <c r="I100" s="191"/>
      <c r="J100" s="74"/>
      <c r="K100" s="74"/>
      <c r="L100" s="72"/>
    </row>
    <row r="101" s="9" customFormat="1" ht="29.28" customHeight="1">
      <c r="B101" s="195"/>
      <c r="C101" s="196" t="s">
        <v>159</v>
      </c>
      <c r="D101" s="197" t="s">
        <v>54</v>
      </c>
      <c r="E101" s="197" t="s">
        <v>50</v>
      </c>
      <c r="F101" s="197" t="s">
        <v>160</v>
      </c>
      <c r="G101" s="197" t="s">
        <v>161</v>
      </c>
      <c r="H101" s="197" t="s">
        <v>162</v>
      </c>
      <c r="I101" s="198" t="s">
        <v>163</v>
      </c>
      <c r="J101" s="197" t="s">
        <v>129</v>
      </c>
      <c r="K101" s="199" t="s">
        <v>164</v>
      </c>
      <c r="L101" s="200"/>
      <c r="M101" s="102" t="s">
        <v>165</v>
      </c>
      <c r="N101" s="103" t="s">
        <v>39</v>
      </c>
      <c r="O101" s="103" t="s">
        <v>166</v>
      </c>
      <c r="P101" s="103" t="s">
        <v>167</v>
      </c>
      <c r="Q101" s="103" t="s">
        <v>168</v>
      </c>
      <c r="R101" s="103" t="s">
        <v>169</v>
      </c>
      <c r="S101" s="103" t="s">
        <v>170</v>
      </c>
      <c r="T101" s="104" t="s">
        <v>171</v>
      </c>
    </row>
    <row r="102" s="1" customFormat="1" ht="29.28" customHeight="1">
      <c r="B102" s="46"/>
      <c r="C102" s="108" t="s">
        <v>130</v>
      </c>
      <c r="D102" s="74"/>
      <c r="E102" s="74"/>
      <c r="F102" s="74"/>
      <c r="G102" s="74"/>
      <c r="H102" s="74"/>
      <c r="I102" s="191"/>
      <c r="J102" s="201">
        <f>BK102</f>
        <v>0</v>
      </c>
      <c r="K102" s="74"/>
      <c r="L102" s="72"/>
      <c r="M102" s="105"/>
      <c r="N102" s="106"/>
      <c r="O102" s="106"/>
      <c r="P102" s="202">
        <f>P103+P709</f>
        <v>0</v>
      </c>
      <c r="Q102" s="106"/>
      <c r="R102" s="202">
        <f>R103+R709</f>
        <v>382.76770402</v>
      </c>
      <c r="S102" s="106"/>
      <c r="T102" s="203">
        <f>T103+T709</f>
        <v>631.14333671999987</v>
      </c>
      <c r="AT102" s="24" t="s">
        <v>68</v>
      </c>
      <c r="AU102" s="24" t="s">
        <v>131</v>
      </c>
      <c r="BK102" s="204">
        <f>BK103+BK709</f>
        <v>0</v>
      </c>
    </row>
    <row r="103" s="10" customFormat="1" ht="37.44" customHeight="1">
      <c r="B103" s="205"/>
      <c r="C103" s="206"/>
      <c r="D103" s="207" t="s">
        <v>68</v>
      </c>
      <c r="E103" s="208" t="s">
        <v>172</v>
      </c>
      <c r="F103" s="208" t="s">
        <v>173</v>
      </c>
      <c r="G103" s="206"/>
      <c r="H103" s="206"/>
      <c r="I103" s="209"/>
      <c r="J103" s="210">
        <f>BK103</f>
        <v>0</v>
      </c>
      <c r="K103" s="206"/>
      <c r="L103" s="211"/>
      <c r="M103" s="212"/>
      <c r="N103" s="213"/>
      <c r="O103" s="213"/>
      <c r="P103" s="214">
        <f>P104+P166+P201+P244+P278+P410+P684+P707</f>
        <v>0</v>
      </c>
      <c r="Q103" s="213"/>
      <c r="R103" s="214">
        <f>R104+R166+R201+R244+R278+R410+R684+R707</f>
        <v>354.85699703</v>
      </c>
      <c r="S103" s="213"/>
      <c r="T103" s="215">
        <f>T104+T166+T201+T244+T278+T410+T684+T707</f>
        <v>542.84072099999992</v>
      </c>
      <c r="AR103" s="216" t="s">
        <v>77</v>
      </c>
      <c r="AT103" s="217" t="s">
        <v>68</v>
      </c>
      <c r="AU103" s="217" t="s">
        <v>69</v>
      </c>
      <c r="AY103" s="216" t="s">
        <v>174</v>
      </c>
      <c r="BK103" s="218">
        <f>BK104+BK166+BK201+BK244+BK278+BK410+BK684+BK707</f>
        <v>0</v>
      </c>
    </row>
    <row r="104" s="10" customFormat="1" ht="19.92" customHeight="1">
      <c r="B104" s="205"/>
      <c r="C104" s="206"/>
      <c r="D104" s="207" t="s">
        <v>68</v>
      </c>
      <c r="E104" s="219" t="s">
        <v>77</v>
      </c>
      <c r="F104" s="219" t="s">
        <v>175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SUM(P105:P165)</f>
        <v>0</v>
      </c>
      <c r="Q104" s="213"/>
      <c r="R104" s="214">
        <f>SUM(R105:R165)</f>
        <v>4.8271760000000006</v>
      </c>
      <c r="S104" s="213"/>
      <c r="T104" s="215">
        <f>SUM(T105:T165)</f>
        <v>0</v>
      </c>
      <c r="AR104" s="216" t="s">
        <v>77</v>
      </c>
      <c r="AT104" s="217" t="s">
        <v>68</v>
      </c>
      <c r="AU104" s="217" t="s">
        <v>77</v>
      </c>
      <c r="AY104" s="216" t="s">
        <v>174</v>
      </c>
      <c r="BK104" s="218">
        <f>SUM(BK105:BK165)</f>
        <v>0</v>
      </c>
    </row>
    <row r="105" s="1" customFormat="1" ht="25.5" customHeight="1">
      <c r="B105" s="46"/>
      <c r="C105" s="221" t="s">
        <v>77</v>
      </c>
      <c r="D105" s="221" t="s">
        <v>176</v>
      </c>
      <c r="E105" s="222" t="s">
        <v>177</v>
      </c>
      <c r="F105" s="223" t="s">
        <v>178</v>
      </c>
      <c r="G105" s="224" t="s">
        <v>179</v>
      </c>
      <c r="H105" s="225">
        <v>8</v>
      </c>
      <c r="I105" s="226"/>
      <c r="J105" s="227">
        <f>ROUND(I105*H105,2)</f>
        <v>0</v>
      </c>
      <c r="K105" s="223" t="s">
        <v>180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181</v>
      </c>
      <c r="AT105" s="24" t="s">
        <v>176</v>
      </c>
      <c r="AU105" s="24" t="s">
        <v>79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181</v>
      </c>
      <c r="BM105" s="24" t="s">
        <v>79</v>
      </c>
    </row>
    <row r="106" s="11" customFormat="1">
      <c r="B106" s="233"/>
      <c r="C106" s="234"/>
      <c r="D106" s="235" t="s">
        <v>182</v>
      </c>
      <c r="E106" s="236" t="s">
        <v>21</v>
      </c>
      <c r="F106" s="237" t="s">
        <v>183</v>
      </c>
      <c r="G106" s="234"/>
      <c r="H106" s="238">
        <v>8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182</v>
      </c>
      <c r="AU106" s="244" t="s">
        <v>79</v>
      </c>
      <c r="AV106" s="11" t="s">
        <v>79</v>
      </c>
      <c r="AW106" s="11" t="s">
        <v>33</v>
      </c>
      <c r="AX106" s="11" t="s">
        <v>69</v>
      </c>
      <c r="AY106" s="244" t="s">
        <v>174</v>
      </c>
    </row>
    <row r="107" s="12" customFormat="1">
      <c r="B107" s="245"/>
      <c r="C107" s="246"/>
      <c r="D107" s="235" t="s">
        <v>182</v>
      </c>
      <c r="E107" s="247" t="s">
        <v>21</v>
      </c>
      <c r="F107" s="248" t="s">
        <v>184</v>
      </c>
      <c r="G107" s="246"/>
      <c r="H107" s="249">
        <v>8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AT107" s="255" t="s">
        <v>182</v>
      </c>
      <c r="AU107" s="255" t="s">
        <v>79</v>
      </c>
      <c r="AV107" s="12" t="s">
        <v>181</v>
      </c>
      <c r="AW107" s="12" t="s">
        <v>33</v>
      </c>
      <c r="AX107" s="12" t="s">
        <v>77</v>
      </c>
      <c r="AY107" s="255" t="s">
        <v>174</v>
      </c>
    </row>
    <row r="108" s="1" customFormat="1" ht="16.5" customHeight="1">
      <c r="B108" s="46"/>
      <c r="C108" s="221" t="s">
        <v>79</v>
      </c>
      <c r="D108" s="221" t="s">
        <v>176</v>
      </c>
      <c r="E108" s="222" t="s">
        <v>185</v>
      </c>
      <c r="F108" s="223" t="s">
        <v>186</v>
      </c>
      <c r="G108" s="224" t="s">
        <v>179</v>
      </c>
      <c r="H108" s="225">
        <v>2.3999999999999999</v>
      </c>
      <c r="I108" s="226"/>
      <c r="J108" s="227">
        <f>ROUND(I108*H108,2)</f>
        <v>0</v>
      </c>
      <c r="K108" s="223" t="s">
        <v>180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181</v>
      </c>
      <c r="AT108" s="24" t="s">
        <v>176</v>
      </c>
      <c r="AU108" s="24" t="s">
        <v>79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181</v>
      </c>
      <c r="BM108" s="24" t="s">
        <v>181</v>
      </c>
    </row>
    <row r="109" s="11" customFormat="1">
      <c r="B109" s="233"/>
      <c r="C109" s="234"/>
      <c r="D109" s="235" t="s">
        <v>182</v>
      </c>
      <c r="E109" s="236" t="s">
        <v>21</v>
      </c>
      <c r="F109" s="237" t="s">
        <v>187</v>
      </c>
      <c r="G109" s="234"/>
      <c r="H109" s="238">
        <v>2.3999999999999999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182</v>
      </c>
      <c r="AU109" s="244" t="s">
        <v>79</v>
      </c>
      <c r="AV109" s="11" t="s">
        <v>79</v>
      </c>
      <c r="AW109" s="11" t="s">
        <v>33</v>
      </c>
      <c r="AX109" s="11" t="s">
        <v>69</v>
      </c>
      <c r="AY109" s="244" t="s">
        <v>174</v>
      </c>
    </row>
    <row r="110" s="12" customFormat="1">
      <c r="B110" s="245"/>
      <c r="C110" s="246"/>
      <c r="D110" s="235" t="s">
        <v>182</v>
      </c>
      <c r="E110" s="247" t="s">
        <v>21</v>
      </c>
      <c r="F110" s="248" t="s">
        <v>184</v>
      </c>
      <c r="G110" s="246"/>
      <c r="H110" s="249">
        <v>2.3999999999999999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AT110" s="255" t="s">
        <v>182</v>
      </c>
      <c r="AU110" s="255" t="s">
        <v>79</v>
      </c>
      <c r="AV110" s="12" t="s">
        <v>181</v>
      </c>
      <c r="AW110" s="12" t="s">
        <v>33</v>
      </c>
      <c r="AX110" s="12" t="s">
        <v>77</v>
      </c>
      <c r="AY110" s="255" t="s">
        <v>174</v>
      </c>
    </row>
    <row r="111" s="1" customFormat="1" ht="16.5" customHeight="1">
      <c r="B111" s="46"/>
      <c r="C111" s="221" t="s">
        <v>188</v>
      </c>
      <c r="D111" s="221" t="s">
        <v>176</v>
      </c>
      <c r="E111" s="222" t="s">
        <v>189</v>
      </c>
      <c r="F111" s="223" t="s">
        <v>190</v>
      </c>
      <c r="G111" s="224" t="s">
        <v>179</v>
      </c>
      <c r="H111" s="225">
        <v>18.5</v>
      </c>
      <c r="I111" s="226"/>
      <c r="J111" s="227">
        <f>ROUND(I111*H111,2)</f>
        <v>0</v>
      </c>
      <c r="K111" s="223" t="s">
        <v>180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181</v>
      </c>
      <c r="AT111" s="24" t="s">
        <v>176</v>
      </c>
      <c r="AU111" s="24" t="s">
        <v>79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181</v>
      </c>
      <c r="BM111" s="24" t="s">
        <v>191</v>
      </c>
    </row>
    <row r="112" s="11" customFormat="1">
      <c r="B112" s="233"/>
      <c r="C112" s="234"/>
      <c r="D112" s="235" t="s">
        <v>182</v>
      </c>
      <c r="E112" s="236" t="s">
        <v>21</v>
      </c>
      <c r="F112" s="237" t="s">
        <v>192</v>
      </c>
      <c r="G112" s="234"/>
      <c r="H112" s="238">
        <v>10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182</v>
      </c>
      <c r="AU112" s="244" t="s">
        <v>79</v>
      </c>
      <c r="AV112" s="11" t="s">
        <v>79</v>
      </c>
      <c r="AW112" s="11" t="s">
        <v>33</v>
      </c>
      <c r="AX112" s="11" t="s">
        <v>69</v>
      </c>
      <c r="AY112" s="244" t="s">
        <v>174</v>
      </c>
    </row>
    <row r="113" s="11" customFormat="1">
      <c r="B113" s="233"/>
      <c r="C113" s="234"/>
      <c r="D113" s="235" t="s">
        <v>182</v>
      </c>
      <c r="E113" s="236" t="s">
        <v>21</v>
      </c>
      <c r="F113" s="237" t="s">
        <v>193</v>
      </c>
      <c r="G113" s="234"/>
      <c r="H113" s="238">
        <v>8.5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182</v>
      </c>
      <c r="AU113" s="244" t="s">
        <v>79</v>
      </c>
      <c r="AV113" s="11" t="s">
        <v>79</v>
      </c>
      <c r="AW113" s="11" t="s">
        <v>33</v>
      </c>
      <c r="AX113" s="11" t="s">
        <v>69</v>
      </c>
      <c r="AY113" s="244" t="s">
        <v>174</v>
      </c>
    </row>
    <row r="114" s="12" customFormat="1">
      <c r="B114" s="245"/>
      <c r="C114" s="246"/>
      <c r="D114" s="235" t="s">
        <v>182</v>
      </c>
      <c r="E114" s="247" t="s">
        <v>21</v>
      </c>
      <c r="F114" s="248" t="s">
        <v>184</v>
      </c>
      <c r="G114" s="246"/>
      <c r="H114" s="249">
        <v>18.5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182</v>
      </c>
      <c r="AU114" s="255" t="s">
        <v>79</v>
      </c>
      <c r="AV114" s="12" t="s">
        <v>181</v>
      </c>
      <c r="AW114" s="12" t="s">
        <v>33</v>
      </c>
      <c r="AX114" s="12" t="s">
        <v>77</v>
      </c>
      <c r="AY114" s="255" t="s">
        <v>174</v>
      </c>
    </row>
    <row r="115" s="1" customFormat="1" ht="16.5" customHeight="1">
      <c r="B115" s="46"/>
      <c r="C115" s="221" t="s">
        <v>181</v>
      </c>
      <c r="D115" s="221" t="s">
        <v>176</v>
      </c>
      <c r="E115" s="222" t="s">
        <v>194</v>
      </c>
      <c r="F115" s="223" t="s">
        <v>195</v>
      </c>
      <c r="G115" s="224" t="s">
        <v>179</v>
      </c>
      <c r="H115" s="225">
        <v>5.5499999999999998</v>
      </c>
      <c r="I115" s="226"/>
      <c r="J115" s="227">
        <f>ROUND(I115*H115,2)</f>
        <v>0</v>
      </c>
      <c r="K115" s="223" t="s">
        <v>180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181</v>
      </c>
      <c r="AT115" s="24" t="s">
        <v>176</v>
      </c>
      <c r="AU115" s="24" t="s">
        <v>79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181</v>
      </c>
      <c r="BM115" s="24" t="s">
        <v>196</v>
      </c>
    </row>
    <row r="116" s="11" customFormat="1">
      <c r="B116" s="233"/>
      <c r="C116" s="234"/>
      <c r="D116" s="235" t="s">
        <v>182</v>
      </c>
      <c r="E116" s="236" t="s">
        <v>21</v>
      </c>
      <c r="F116" s="237" t="s">
        <v>197</v>
      </c>
      <c r="G116" s="234"/>
      <c r="H116" s="238">
        <v>5.5499999999999998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182</v>
      </c>
      <c r="AU116" s="244" t="s">
        <v>79</v>
      </c>
      <c r="AV116" s="11" t="s">
        <v>79</v>
      </c>
      <c r="AW116" s="11" t="s">
        <v>33</v>
      </c>
      <c r="AX116" s="11" t="s">
        <v>69</v>
      </c>
      <c r="AY116" s="244" t="s">
        <v>174</v>
      </c>
    </row>
    <row r="117" s="12" customFormat="1">
      <c r="B117" s="245"/>
      <c r="C117" s="246"/>
      <c r="D117" s="235" t="s">
        <v>182</v>
      </c>
      <c r="E117" s="247" t="s">
        <v>21</v>
      </c>
      <c r="F117" s="248" t="s">
        <v>184</v>
      </c>
      <c r="G117" s="246"/>
      <c r="H117" s="249">
        <v>5.5499999999999998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182</v>
      </c>
      <c r="AU117" s="255" t="s">
        <v>79</v>
      </c>
      <c r="AV117" s="12" t="s">
        <v>181</v>
      </c>
      <c r="AW117" s="12" t="s">
        <v>33</v>
      </c>
      <c r="AX117" s="12" t="s">
        <v>77</v>
      </c>
      <c r="AY117" s="255" t="s">
        <v>174</v>
      </c>
    </row>
    <row r="118" s="1" customFormat="1" ht="16.5" customHeight="1">
      <c r="B118" s="46"/>
      <c r="C118" s="221" t="s">
        <v>198</v>
      </c>
      <c r="D118" s="221" t="s">
        <v>176</v>
      </c>
      <c r="E118" s="222" t="s">
        <v>199</v>
      </c>
      <c r="F118" s="223" t="s">
        <v>200</v>
      </c>
      <c r="G118" s="224" t="s">
        <v>201</v>
      </c>
      <c r="H118" s="225">
        <v>22.879999999999999</v>
      </c>
      <c r="I118" s="226"/>
      <c r="J118" s="227">
        <f>ROUND(I118*H118,2)</f>
        <v>0</v>
      </c>
      <c r="K118" s="223" t="s">
        <v>180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0.00069999999999999999</v>
      </c>
      <c r="R118" s="230">
        <f>Q118*H118</f>
        <v>0.016015999999999999</v>
      </c>
      <c r="S118" s="230">
        <v>0</v>
      </c>
      <c r="T118" s="231">
        <f>S118*H118</f>
        <v>0</v>
      </c>
      <c r="AR118" s="24" t="s">
        <v>181</v>
      </c>
      <c r="AT118" s="24" t="s">
        <v>176</v>
      </c>
      <c r="AU118" s="24" t="s">
        <v>79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181</v>
      </c>
      <c r="BM118" s="24" t="s">
        <v>202</v>
      </c>
    </row>
    <row r="119" s="11" customFormat="1">
      <c r="B119" s="233"/>
      <c r="C119" s="234"/>
      <c r="D119" s="235" t="s">
        <v>182</v>
      </c>
      <c r="E119" s="236" t="s">
        <v>21</v>
      </c>
      <c r="F119" s="237" t="s">
        <v>203</v>
      </c>
      <c r="G119" s="234"/>
      <c r="H119" s="238">
        <v>7.5800000000000001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182</v>
      </c>
      <c r="AU119" s="244" t="s">
        <v>79</v>
      </c>
      <c r="AV119" s="11" t="s">
        <v>79</v>
      </c>
      <c r="AW119" s="11" t="s">
        <v>33</v>
      </c>
      <c r="AX119" s="11" t="s">
        <v>69</v>
      </c>
      <c r="AY119" s="244" t="s">
        <v>174</v>
      </c>
    </row>
    <row r="120" s="11" customFormat="1">
      <c r="B120" s="233"/>
      <c r="C120" s="234"/>
      <c r="D120" s="235" t="s">
        <v>182</v>
      </c>
      <c r="E120" s="236" t="s">
        <v>21</v>
      </c>
      <c r="F120" s="237" t="s">
        <v>204</v>
      </c>
      <c r="G120" s="234"/>
      <c r="H120" s="238">
        <v>15.300000000000001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182</v>
      </c>
      <c r="AU120" s="244" t="s">
        <v>79</v>
      </c>
      <c r="AV120" s="11" t="s">
        <v>79</v>
      </c>
      <c r="AW120" s="11" t="s">
        <v>33</v>
      </c>
      <c r="AX120" s="11" t="s">
        <v>69</v>
      </c>
      <c r="AY120" s="244" t="s">
        <v>174</v>
      </c>
    </row>
    <row r="121" s="12" customFormat="1">
      <c r="B121" s="245"/>
      <c r="C121" s="246"/>
      <c r="D121" s="235" t="s">
        <v>182</v>
      </c>
      <c r="E121" s="247" t="s">
        <v>21</v>
      </c>
      <c r="F121" s="248" t="s">
        <v>184</v>
      </c>
      <c r="G121" s="246"/>
      <c r="H121" s="249">
        <v>22.879999999999999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182</v>
      </c>
      <c r="AU121" s="255" t="s">
        <v>79</v>
      </c>
      <c r="AV121" s="12" t="s">
        <v>181</v>
      </c>
      <c r="AW121" s="12" t="s">
        <v>33</v>
      </c>
      <c r="AX121" s="12" t="s">
        <v>77</v>
      </c>
      <c r="AY121" s="255" t="s">
        <v>174</v>
      </c>
    </row>
    <row r="122" s="1" customFormat="1" ht="16.5" customHeight="1">
      <c r="B122" s="46"/>
      <c r="C122" s="221" t="s">
        <v>191</v>
      </c>
      <c r="D122" s="221" t="s">
        <v>176</v>
      </c>
      <c r="E122" s="222" t="s">
        <v>205</v>
      </c>
      <c r="F122" s="223" t="s">
        <v>206</v>
      </c>
      <c r="G122" s="224" t="s">
        <v>201</v>
      </c>
      <c r="H122" s="225">
        <v>22.800000000000001</v>
      </c>
      <c r="I122" s="226"/>
      <c r="J122" s="227">
        <f>ROUND(I122*H122,2)</f>
        <v>0</v>
      </c>
      <c r="K122" s="223" t="s">
        <v>180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79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207</v>
      </c>
    </row>
    <row r="123" s="1" customFormat="1" ht="16.5" customHeight="1">
      <c r="B123" s="46"/>
      <c r="C123" s="221" t="s">
        <v>208</v>
      </c>
      <c r="D123" s="221" t="s">
        <v>176</v>
      </c>
      <c r="E123" s="222" t="s">
        <v>209</v>
      </c>
      <c r="F123" s="223" t="s">
        <v>210</v>
      </c>
      <c r="G123" s="224" t="s">
        <v>179</v>
      </c>
      <c r="H123" s="225">
        <v>18.5</v>
      </c>
      <c r="I123" s="226"/>
      <c r="J123" s="227">
        <f>ROUND(I123*H123,2)</f>
        <v>0</v>
      </c>
      <c r="K123" s="223" t="s">
        <v>180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0.00046000000000000001</v>
      </c>
      <c r="R123" s="230">
        <f>Q123*H123</f>
        <v>0.0085100000000000002</v>
      </c>
      <c r="S123" s="230">
        <v>0</v>
      </c>
      <c r="T123" s="231">
        <f>S123*H123</f>
        <v>0</v>
      </c>
      <c r="AR123" s="24" t="s">
        <v>181</v>
      </c>
      <c r="AT123" s="24" t="s">
        <v>176</v>
      </c>
      <c r="AU123" s="24" t="s">
        <v>79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181</v>
      </c>
      <c r="BM123" s="24" t="s">
        <v>211</v>
      </c>
    </row>
    <row r="124" s="11" customFormat="1">
      <c r="B124" s="233"/>
      <c r="C124" s="234"/>
      <c r="D124" s="235" t="s">
        <v>182</v>
      </c>
      <c r="E124" s="236" t="s">
        <v>21</v>
      </c>
      <c r="F124" s="237" t="s">
        <v>192</v>
      </c>
      <c r="G124" s="234"/>
      <c r="H124" s="238">
        <v>10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182</v>
      </c>
      <c r="AU124" s="244" t="s">
        <v>79</v>
      </c>
      <c r="AV124" s="11" t="s">
        <v>79</v>
      </c>
      <c r="AW124" s="11" t="s">
        <v>33</v>
      </c>
      <c r="AX124" s="11" t="s">
        <v>69</v>
      </c>
      <c r="AY124" s="244" t="s">
        <v>174</v>
      </c>
    </row>
    <row r="125" s="11" customFormat="1">
      <c r="B125" s="233"/>
      <c r="C125" s="234"/>
      <c r="D125" s="235" t="s">
        <v>182</v>
      </c>
      <c r="E125" s="236" t="s">
        <v>21</v>
      </c>
      <c r="F125" s="237" t="s">
        <v>193</v>
      </c>
      <c r="G125" s="234"/>
      <c r="H125" s="238">
        <v>8.5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182</v>
      </c>
      <c r="AU125" s="244" t="s">
        <v>79</v>
      </c>
      <c r="AV125" s="11" t="s">
        <v>79</v>
      </c>
      <c r="AW125" s="11" t="s">
        <v>33</v>
      </c>
      <c r="AX125" s="11" t="s">
        <v>69</v>
      </c>
      <c r="AY125" s="244" t="s">
        <v>174</v>
      </c>
    </row>
    <row r="126" s="12" customFormat="1">
      <c r="B126" s="245"/>
      <c r="C126" s="246"/>
      <c r="D126" s="235" t="s">
        <v>182</v>
      </c>
      <c r="E126" s="247" t="s">
        <v>21</v>
      </c>
      <c r="F126" s="248" t="s">
        <v>184</v>
      </c>
      <c r="G126" s="246"/>
      <c r="H126" s="249">
        <v>18.5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182</v>
      </c>
      <c r="AU126" s="255" t="s">
        <v>79</v>
      </c>
      <c r="AV126" s="12" t="s">
        <v>181</v>
      </c>
      <c r="AW126" s="12" t="s">
        <v>33</v>
      </c>
      <c r="AX126" s="12" t="s">
        <v>77</v>
      </c>
      <c r="AY126" s="255" t="s">
        <v>174</v>
      </c>
    </row>
    <row r="127" s="1" customFormat="1" ht="16.5" customHeight="1">
      <c r="B127" s="46"/>
      <c r="C127" s="221" t="s">
        <v>196</v>
      </c>
      <c r="D127" s="221" t="s">
        <v>176</v>
      </c>
      <c r="E127" s="222" t="s">
        <v>212</v>
      </c>
      <c r="F127" s="223" t="s">
        <v>213</v>
      </c>
      <c r="G127" s="224" t="s">
        <v>179</v>
      </c>
      <c r="H127" s="225">
        <v>18.5</v>
      </c>
      <c r="I127" s="226"/>
      <c r="J127" s="227">
        <f>ROUND(I127*H127,2)</f>
        <v>0</v>
      </c>
      <c r="K127" s="223" t="s">
        <v>180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79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214</v>
      </c>
    </row>
    <row r="128" s="1" customFormat="1" ht="16.5" customHeight="1">
      <c r="B128" s="46"/>
      <c r="C128" s="221" t="s">
        <v>215</v>
      </c>
      <c r="D128" s="221" t="s">
        <v>176</v>
      </c>
      <c r="E128" s="222" t="s">
        <v>216</v>
      </c>
      <c r="F128" s="223" t="s">
        <v>217</v>
      </c>
      <c r="G128" s="224" t="s">
        <v>179</v>
      </c>
      <c r="H128" s="225">
        <v>18.5</v>
      </c>
      <c r="I128" s="226"/>
      <c r="J128" s="227">
        <f>ROUND(I128*H128,2)</f>
        <v>0</v>
      </c>
      <c r="K128" s="223" t="s">
        <v>180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79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218</v>
      </c>
    </row>
    <row r="129" s="11" customFormat="1">
      <c r="B129" s="233"/>
      <c r="C129" s="234"/>
      <c r="D129" s="235" t="s">
        <v>182</v>
      </c>
      <c r="E129" s="236" t="s">
        <v>21</v>
      </c>
      <c r="F129" s="237" t="s">
        <v>192</v>
      </c>
      <c r="G129" s="234"/>
      <c r="H129" s="238">
        <v>10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182</v>
      </c>
      <c r="AU129" s="244" t="s">
        <v>79</v>
      </c>
      <c r="AV129" s="11" t="s">
        <v>79</v>
      </c>
      <c r="AW129" s="11" t="s">
        <v>33</v>
      </c>
      <c r="AX129" s="11" t="s">
        <v>69</v>
      </c>
      <c r="AY129" s="244" t="s">
        <v>174</v>
      </c>
    </row>
    <row r="130" s="11" customFormat="1">
      <c r="B130" s="233"/>
      <c r="C130" s="234"/>
      <c r="D130" s="235" t="s">
        <v>182</v>
      </c>
      <c r="E130" s="236" t="s">
        <v>21</v>
      </c>
      <c r="F130" s="237" t="s">
        <v>193</v>
      </c>
      <c r="G130" s="234"/>
      <c r="H130" s="238">
        <v>8.5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182</v>
      </c>
      <c r="AU130" s="244" t="s">
        <v>79</v>
      </c>
      <c r="AV130" s="11" t="s">
        <v>79</v>
      </c>
      <c r="AW130" s="11" t="s">
        <v>33</v>
      </c>
      <c r="AX130" s="11" t="s">
        <v>69</v>
      </c>
      <c r="AY130" s="244" t="s">
        <v>174</v>
      </c>
    </row>
    <row r="131" s="12" customFormat="1">
      <c r="B131" s="245"/>
      <c r="C131" s="246"/>
      <c r="D131" s="235" t="s">
        <v>182</v>
      </c>
      <c r="E131" s="247" t="s">
        <v>21</v>
      </c>
      <c r="F131" s="248" t="s">
        <v>184</v>
      </c>
      <c r="G131" s="246"/>
      <c r="H131" s="249">
        <v>18.5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182</v>
      </c>
      <c r="AU131" s="255" t="s">
        <v>79</v>
      </c>
      <c r="AV131" s="12" t="s">
        <v>181</v>
      </c>
      <c r="AW131" s="12" t="s">
        <v>33</v>
      </c>
      <c r="AX131" s="12" t="s">
        <v>77</v>
      </c>
      <c r="AY131" s="255" t="s">
        <v>174</v>
      </c>
    </row>
    <row r="132" s="1" customFormat="1" ht="16.5" customHeight="1">
      <c r="B132" s="46"/>
      <c r="C132" s="221" t="s">
        <v>202</v>
      </c>
      <c r="D132" s="221" t="s">
        <v>176</v>
      </c>
      <c r="E132" s="222" t="s">
        <v>219</v>
      </c>
      <c r="F132" s="223" t="s">
        <v>220</v>
      </c>
      <c r="G132" s="224" t="s">
        <v>179</v>
      </c>
      <c r="H132" s="225">
        <v>22.302</v>
      </c>
      <c r="I132" s="226"/>
      <c r="J132" s="227">
        <f>ROUND(I132*H132,2)</f>
        <v>0</v>
      </c>
      <c r="K132" s="223" t="s">
        <v>180</v>
      </c>
      <c r="L132" s="72"/>
      <c r="M132" s="228" t="s">
        <v>21</v>
      </c>
      <c r="N132" s="229" t="s">
        <v>40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181</v>
      </c>
      <c r="AT132" s="24" t="s">
        <v>176</v>
      </c>
      <c r="AU132" s="24" t="s">
        <v>79</v>
      </c>
      <c r="AY132" s="24" t="s">
        <v>174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77</v>
      </c>
      <c r="BK132" s="232">
        <f>ROUND(I132*H132,2)</f>
        <v>0</v>
      </c>
      <c r="BL132" s="24" t="s">
        <v>181</v>
      </c>
      <c r="BM132" s="24" t="s">
        <v>221</v>
      </c>
    </row>
    <row r="133" s="11" customFormat="1">
      <c r="B133" s="233"/>
      <c r="C133" s="234"/>
      <c r="D133" s="235" t="s">
        <v>182</v>
      </c>
      <c r="E133" s="236" t="s">
        <v>21</v>
      </c>
      <c r="F133" s="237" t="s">
        <v>222</v>
      </c>
      <c r="G133" s="234"/>
      <c r="H133" s="238">
        <v>22.302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182</v>
      </c>
      <c r="AU133" s="244" t="s">
        <v>79</v>
      </c>
      <c r="AV133" s="11" t="s">
        <v>79</v>
      </c>
      <c r="AW133" s="11" t="s">
        <v>33</v>
      </c>
      <c r="AX133" s="11" t="s">
        <v>69</v>
      </c>
      <c r="AY133" s="244" t="s">
        <v>174</v>
      </c>
    </row>
    <row r="134" s="12" customFormat="1">
      <c r="B134" s="245"/>
      <c r="C134" s="246"/>
      <c r="D134" s="235" t="s">
        <v>182</v>
      </c>
      <c r="E134" s="247" t="s">
        <v>21</v>
      </c>
      <c r="F134" s="248" t="s">
        <v>184</v>
      </c>
      <c r="G134" s="246"/>
      <c r="H134" s="249">
        <v>22.302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182</v>
      </c>
      <c r="AU134" s="255" t="s">
        <v>79</v>
      </c>
      <c r="AV134" s="12" t="s">
        <v>181</v>
      </c>
      <c r="AW134" s="12" t="s">
        <v>33</v>
      </c>
      <c r="AX134" s="12" t="s">
        <v>77</v>
      </c>
      <c r="AY134" s="255" t="s">
        <v>174</v>
      </c>
    </row>
    <row r="135" s="1" customFormat="1" ht="16.5" customHeight="1">
      <c r="B135" s="46"/>
      <c r="C135" s="221" t="s">
        <v>223</v>
      </c>
      <c r="D135" s="221" t="s">
        <v>176</v>
      </c>
      <c r="E135" s="222" t="s">
        <v>224</v>
      </c>
      <c r="F135" s="223" t="s">
        <v>225</v>
      </c>
      <c r="G135" s="224" t="s">
        <v>179</v>
      </c>
      <c r="H135" s="225">
        <v>15.349</v>
      </c>
      <c r="I135" s="226"/>
      <c r="J135" s="227">
        <f>ROUND(I135*H135,2)</f>
        <v>0</v>
      </c>
      <c r="K135" s="223" t="s">
        <v>180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181</v>
      </c>
      <c r="AT135" s="24" t="s">
        <v>176</v>
      </c>
      <c r="AU135" s="24" t="s">
        <v>79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181</v>
      </c>
      <c r="BM135" s="24" t="s">
        <v>226</v>
      </c>
    </row>
    <row r="136" s="11" customFormat="1">
      <c r="B136" s="233"/>
      <c r="C136" s="234"/>
      <c r="D136" s="235" t="s">
        <v>182</v>
      </c>
      <c r="E136" s="236" t="s">
        <v>21</v>
      </c>
      <c r="F136" s="237" t="s">
        <v>227</v>
      </c>
      <c r="G136" s="234"/>
      <c r="H136" s="238">
        <v>18.5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182</v>
      </c>
      <c r="AU136" s="244" t="s">
        <v>79</v>
      </c>
      <c r="AV136" s="11" t="s">
        <v>79</v>
      </c>
      <c r="AW136" s="11" t="s">
        <v>33</v>
      </c>
      <c r="AX136" s="11" t="s">
        <v>69</v>
      </c>
      <c r="AY136" s="244" t="s">
        <v>174</v>
      </c>
    </row>
    <row r="137" s="11" customFormat="1">
      <c r="B137" s="233"/>
      <c r="C137" s="234"/>
      <c r="D137" s="235" t="s">
        <v>182</v>
      </c>
      <c r="E137" s="236" t="s">
        <v>21</v>
      </c>
      <c r="F137" s="237" t="s">
        <v>228</v>
      </c>
      <c r="G137" s="234"/>
      <c r="H137" s="238">
        <v>8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182</v>
      </c>
      <c r="AU137" s="244" t="s">
        <v>79</v>
      </c>
      <c r="AV137" s="11" t="s">
        <v>79</v>
      </c>
      <c r="AW137" s="11" t="s">
        <v>33</v>
      </c>
      <c r="AX137" s="11" t="s">
        <v>69</v>
      </c>
      <c r="AY137" s="244" t="s">
        <v>174</v>
      </c>
    </row>
    <row r="138" s="11" customFormat="1">
      <c r="B138" s="233"/>
      <c r="C138" s="234"/>
      <c r="D138" s="235" t="s">
        <v>182</v>
      </c>
      <c r="E138" s="236" t="s">
        <v>21</v>
      </c>
      <c r="F138" s="237" t="s">
        <v>229</v>
      </c>
      <c r="G138" s="234"/>
      <c r="H138" s="238">
        <v>-11.151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182</v>
      </c>
      <c r="AU138" s="244" t="s">
        <v>79</v>
      </c>
      <c r="AV138" s="11" t="s">
        <v>79</v>
      </c>
      <c r="AW138" s="11" t="s">
        <v>33</v>
      </c>
      <c r="AX138" s="11" t="s">
        <v>69</v>
      </c>
      <c r="AY138" s="244" t="s">
        <v>174</v>
      </c>
    </row>
    <row r="139" s="12" customFormat="1">
      <c r="B139" s="245"/>
      <c r="C139" s="246"/>
      <c r="D139" s="235" t="s">
        <v>182</v>
      </c>
      <c r="E139" s="247" t="s">
        <v>21</v>
      </c>
      <c r="F139" s="248" t="s">
        <v>184</v>
      </c>
      <c r="G139" s="246"/>
      <c r="H139" s="249">
        <v>15.349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182</v>
      </c>
      <c r="AU139" s="255" t="s">
        <v>79</v>
      </c>
      <c r="AV139" s="12" t="s">
        <v>181</v>
      </c>
      <c r="AW139" s="12" t="s">
        <v>33</v>
      </c>
      <c r="AX139" s="12" t="s">
        <v>77</v>
      </c>
      <c r="AY139" s="255" t="s">
        <v>174</v>
      </c>
    </row>
    <row r="140" s="1" customFormat="1" ht="25.5" customHeight="1">
      <c r="B140" s="46"/>
      <c r="C140" s="221" t="s">
        <v>207</v>
      </c>
      <c r="D140" s="221" t="s">
        <v>176</v>
      </c>
      <c r="E140" s="222" t="s">
        <v>230</v>
      </c>
      <c r="F140" s="223" t="s">
        <v>231</v>
      </c>
      <c r="G140" s="224" t="s">
        <v>179</v>
      </c>
      <c r="H140" s="225">
        <v>230.23500000000001</v>
      </c>
      <c r="I140" s="226"/>
      <c r="J140" s="227">
        <f>ROUND(I140*H140,2)</f>
        <v>0</v>
      </c>
      <c r="K140" s="223" t="s">
        <v>180</v>
      </c>
      <c r="L140" s="72"/>
      <c r="M140" s="228" t="s">
        <v>21</v>
      </c>
      <c r="N140" s="229" t="s">
        <v>40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181</v>
      </c>
      <c r="AT140" s="24" t="s">
        <v>176</v>
      </c>
      <c r="AU140" s="24" t="s">
        <v>79</v>
      </c>
      <c r="AY140" s="24" t="s">
        <v>174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77</v>
      </c>
      <c r="BK140" s="232">
        <f>ROUND(I140*H140,2)</f>
        <v>0</v>
      </c>
      <c r="BL140" s="24" t="s">
        <v>181</v>
      </c>
      <c r="BM140" s="24" t="s">
        <v>232</v>
      </c>
    </row>
    <row r="141" s="13" customFormat="1">
      <c r="B141" s="256"/>
      <c r="C141" s="257"/>
      <c r="D141" s="235" t="s">
        <v>182</v>
      </c>
      <c r="E141" s="258" t="s">
        <v>21</v>
      </c>
      <c r="F141" s="259" t="s">
        <v>233</v>
      </c>
      <c r="G141" s="257"/>
      <c r="H141" s="258" t="s">
        <v>21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AT141" s="265" t="s">
        <v>182</v>
      </c>
      <c r="AU141" s="265" t="s">
        <v>79</v>
      </c>
      <c r="AV141" s="13" t="s">
        <v>77</v>
      </c>
      <c r="AW141" s="13" t="s">
        <v>33</v>
      </c>
      <c r="AX141" s="13" t="s">
        <v>69</v>
      </c>
      <c r="AY141" s="265" t="s">
        <v>174</v>
      </c>
    </row>
    <row r="142" s="11" customFormat="1">
      <c r="B142" s="233"/>
      <c r="C142" s="234"/>
      <c r="D142" s="235" t="s">
        <v>182</v>
      </c>
      <c r="E142" s="236" t="s">
        <v>21</v>
      </c>
      <c r="F142" s="237" t="s">
        <v>234</v>
      </c>
      <c r="G142" s="234"/>
      <c r="H142" s="238">
        <v>230.23500000000001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182</v>
      </c>
      <c r="AU142" s="244" t="s">
        <v>79</v>
      </c>
      <c r="AV142" s="11" t="s">
        <v>79</v>
      </c>
      <c r="AW142" s="11" t="s">
        <v>33</v>
      </c>
      <c r="AX142" s="11" t="s">
        <v>69</v>
      </c>
      <c r="AY142" s="244" t="s">
        <v>174</v>
      </c>
    </row>
    <row r="143" s="12" customFormat="1">
      <c r="B143" s="245"/>
      <c r="C143" s="246"/>
      <c r="D143" s="235" t="s">
        <v>182</v>
      </c>
      <c r="E143" s="247" t="s">
        <v>21</v>
      </c>
      <c r="F143" s="248" t="s">
        <v>184</v>
      </c>
      <c r="G143" s="246"/>
      <c r="H143" s="249">
        <v>230.23500000000001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182</v>
      </c>
      <c r="AU143" s="255" t="s">
        <v>79</v>
      </c>
      <c r="AV143" s="12" t="s">
        <v>181</v>
      </c>
      <c r="AW143" s="12" t="s">
        <v>33</v>
      </c>
      <c r="AX143" s="12" t="s">
        <v>77</v>
      </c>
      <c r="AY143" s="255" t="s">
        <v>174</v>
      </c>
    </row>
    <row r="144" s="1" customFormat="1" ht="16.5" customHeight="1">
      <c r="B144" s="46"/>
      <c r="C144" s="221" t="s">
        <v>235</v>
      </c>
      <c r="D144" s="221" t="s">
        <v>176</v>
      </c>
      <c r="E144" s="222" t="s">
        <v>236</v>
      </c>
      <c r="F144" s="223" t="s">
        <v>237</v>
      </c>
      <c r="G144" s="224" t="s">
        <v>179</v>
      </c>
      <c r="H144" s="225">
        <v>11.151</v>
      </c>
      <c r="I144" s="226"/>
      <c r="J144" s="227">
        <f>ROUND(I144*H144,2)</f>
        <v>0</v>
      </c>
      <c r="K144" s="223" t="s">
        <v>180</v>
      </c>
      <c r="L144" s="72"/>
      <c r="M144" s="228" t="s">
        <v>21</v>
      </c>
      <c r="N144" s="229" t="s">
        <v>40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181</v>
      </c>
      <c r="AT144" s="24" t="s">
        <v>176</v>
      </c>
      <c r="AU144" s="24" t="s">
        <v>79</v>
      </c>
      <c r="AY144" s="24" t="s">
        <v>174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77</v>
      </c>
      <c r="BK144" s="232">
        <f>ROUND(I144*H144,2)</f>
        <v>0</v>
      </c>
      <c r="BL144" s="24" t="s">
        <v>181</v>
      </c>
      <c r="BM144" s="24" t="s">
        <v>238</v>
      </c>
    </row>
    <row r="145" s="11" customFormat="1">
      <c r="B145" s="233"/>
      <c r="C145" s="234"/>
      <c r="D145" s="235" t="s">
        <v>182</v>
      </c>
      <c r="E145" s="236" t="s">
        <v>21</v>
      </c>
      <c r="F145" s="237" t="s">
        <v>239</v>
      </c>
      <c r="G145" s="234"/>
      <c r="H145" s="238">
        <v>11.151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182</v>
      </c>
      <c r="AU145" s="244" t="s">
        <v>79</v>
      </c>
      <c r="AV145" s="11" t="s">
        <v>79</v>
      </c>
      <c r="AW145" s="11" t="s">
        <v>33</v>
      </c>
      <c r="AX145" s="11" t="s">
        <v>69</v>
      </c>
      <c r="AY145" s="244" t="s">
        <v>174</v>
      </c>
    </row>
    <row r="146" s="12" customFormat="1">
      <c r="B146" s="245"/>
      <c r="C146" s="246"/>
      <c r="D146" s="235" t="s">
        <v>182</v>
      </c>
      <c r="E146" s="247" t="s">
        <v>21</v>
      </c>
      <c r="F146" s="248" t="s">
        <v>184</v>
      </c>
      <c r="G146" s="246"/>
      <c r="H146" s="249">
        <v>11.151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182</v>
      </c>
      <c r="AU146" s="255" t="s">
        <v>79</v>
      </c>
      <c r="AV146" s="12" t="s">
        <v>181</v>
      </c>
      <c r="AW146" s="12" t="s">
        <v>33</v>
      </c>
      <c r="AX146" s="12" t="s">
        <v>77</v>
      </c>
      <c r="AY146" s="255" t="s">
        <v>174</v>
      </c>
    </row>
    <row r="147" s="1" customFormat="1" ht="16.5" customHeight="1">
      <c r="B147" s="46"/>
      <c r="C147" s="221" t="s">
        <v>211</v>
      </c>
      <c r="D147" s="221" t="s">
        <v>176</v>
      </c>
      <c r="E147" s="222" t="s">
        <v>240</v>
      </c>
      <c r="F147" s="223" t="s">
        <v>241</v>
      </c>
      <c r="G147" s="224" t="s">
        <v>242</v>
      </c>
      <c r="H147" s="225">
        <v>24.558</v>
      </c>
      <c r="I147" s="226"/>
      <c r="J147" s="227">
        <f>ROUND(I147*H147,2)</f>
        <v>0</v>
      </c>
      <c r="K147" s="223" t="s">
        <v>180</v>
      </c>
      <c r="L147" s="72"/>
      <c r="M147" s="228" t="s">
        <v>21</v>
      </c>
      <c r="N147" s="229" t="s">
        <v>40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181</v>
      </c>
      <c r="AT147" s="24" t="s">
        <v>176</v>
      </c>
      <c r="AU147" s="24" t="s">
        <v>79</v>
      </c>
      <c r="AY147" s="24" t="s">
        <v>174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77</v>
      </c>
      <c r="BK147" s="232">
        <f>ROUND(I147*H147,2)</f>
        <v>0</v>
      </c>
      <c r="BL147" s="24" t="s">
        <v>181</v>
      </c>
      <c r="BM147" s="24" t="s">
        <v>243</v>
      </c>
    </row>
    <row r="148" s="11" customFormat="1">
      <c r="B148" s="233"/>
      <c r="C148" s="234"/>
      <c r="D148" s="235" t="s">
        <v>182</v>
      </c>
      <c r="E148" s="236" t="s">
        <v>21</v>
      </c>
      <c r="F148" s="237" t="s">
        <v>244</v>
      </c>
      <c r="G148" s="234"/>
      <c r="H148" s="238">
        <v>24.558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182</v>
      </c>
      <c r="AU148" s="244" t="s">
        <v>79</v>
      </c>
      <c r="AV148" s="11" t="s">
        <v>79</v>
      </c>
      <c r="AW148" s="11" t="s">
        <v>33</v>
      </c>
      <c r="AX148" s="11" t="s">
        <v>69</v>
      </c>
      <c r="AY148" s="244" t="s">
        <v>174</v>
      </c>
    </row>
    <row r="149" s="12" customFormat="1">
      <c r="B149" s="245"/>
      <c r="C149" s="246"/>
      <c r="D149" s="235" t="s">
        <v>182</v>
      </c>
      <c r="E149" s="247" t="s">
        <v>21</v>
      </c>
      <c r="F149" s="248" t="s">
        <v>184</v>
      </c>
      <c r="G149" s="246"/>
      <c r="H149" s="249">
        <v>24.558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182</v>
      </c>
      <c r="AU149" s="255" t="s">
        <v>79</v>
      </c>
      <c r="AV149" s="12" t="s">
        <v>181</v>
      </c>
      <c r="AW149" s="12" t="s">
        <v>33</v>
      </c>
      <c r="AX149" s="12" t="s">
        <v>77</v>
      </c>
      <c r="AY149" s="255" t="s">
        <v>174</v>
      </c>
    </row>
    <row r="150" s="1" customFormat="1" ht="16.5" customHeight="1">
      <c r="B150" s="46"/>
      <c r="C150" s="221" t="s">
        <v>10</v>
      </c>
      <c r="D150" s="221" t="s">
        <v>176</v>
      </c>
      <c r="E150" s="222" t="s">
        <v>245</v>
      </c>
      <c r="F150" s="223" t="s">
        <v>246</v>
      </c>
      <c r="G150" s="224" t="s">
        <v>179</v>
      </c>
      <c r="H150" s="225">
        <v>11.151</v>
      </c>
      <c r="I150" s="226"/>
      <c r="J150" s="227">
        <f>ROUND(I150*H150,2)</f>
        <v>0</v>
      </c>
      <c r="K150" s="223" t="s">
        <v>180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181</v>
      </c>
      <c r="AT150" s="24" t="s">
        <v>176</v>
      </c>
      <c r="AU150" s="24" t="s">
        <v>79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181</v>
      </c>
      <c r="BM150" s="24" t="s">
        <v>247</v>
      </c>
    </row>
    <row r="151" s="11" customFormat="1">
      <c r="B151" s="233"/>
      <c r="C151" s="234"/>
      <c r="D151" s="235" t="s">
        <v>182</v>
      </c>
      <c r="E151" s="236" t="s">
        <v>21</v>
      </c>
      <c r="F151" s="237" t="s">
        <v>248</v>
      </c>
      <c r="G151" s="234"/>
      <c r="H151" s="238">
        <v>18.5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182</v>
      </c>
      <c r="AU151" s="244" t="s">
        <v>79</v>
      </c>
      <c r="AV151" s="11" t="s">
        <v>79</v>
      </c>
      <c r="AW151" s="11" t="s">
        <v>33</v>
      </c>
      <c r="AX151" s="11" t="s">
        <v>69</v>
      </c>
      <c r="AY151" s="244" t="s">
        <v>174</v>
      </c>
    </row>
    <row r="152" s="11" customFormat="1">
      <c r="B152" s="233"/>
      <c r="C152" s="234"/>
      <c r="D152" s="235" t="s">
        <v>182</v>
      </c>
      <c r="E152" s="236" t="s">
        <v>21</v>
      </c>
      <c r="F152" s="237" t="s">
        <v>249</v>
      </c>
      <c r="G152" s="234"/>
      <c r="H152" s="238">
        <v>-7.3490000000000002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182</v>
      </c>
      <c r="AU152" s="244" t="s">
        <v>79</v>
      </c>
      <c r="AV152" s="11" t="s">
        <v>79</v>
      </c>
      <c r="AW152" s="11" t="s">
        <v>33</v>
      </c>
      <c r="AX152" s="11" t="s">
        <v>69</v>
      </c>
      <c r="AY152" s="244" t="s">
        <v>174</v>
      </c>
    </row>
    <row r="153" s="12" customFormat="1">
      <c r="B153" s="245"/>
      <c r="C153" s="246"/>
      <c r="D153" s="235" t="s">
        <v>182</v>
      </c>
      <c r="E153" s="247" t="s">
        <v>21</v>
      </c>
      <c r="F153" s="248" t="s">
        <v>184</v>
      </c>
      <c r="G153" s="246"/>
      <c r="H153" s="249">
        <v>11.151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182</v>
      </c>
      <c r="AU153" s="255" t="s">
        <v>79</v>
      </c>
      <c r="AV153" s="12" t="s">
        <v>181</v>
      </c>
      <c r="AW153" s="12" t="s">
        <v>33</v>
      </c>
      <c r="AX153" s="12" t="s">
        <v>77</v>
      </c>
      <c r="AY153" s="255" t="s">
        <v>174</v>
      </c>
    </row>
    <row r="154" s="1" customFormat="1" ht="25.5" customHeight="1">
      <c r="B154" s="46"/>
      <c r="C154" s="221" t="s">
        <v>214</v>
      </c>
      <c r="D154" s="221" t="s">
        <v>176</v>
      </c>
      <c r="E154" s="222" t="s">
        <v>250</v>
      </c>
      <c r="F154" s="223" t="s">
        <v>251</v>
      </c>
      <c r="G154" s="224" t="s">
        <v>201</v>
      </c>
      <c r="H154" s="225">
        <v>390</v>
      </c>
      <c r="I154" s="226"/>
      <c r="J154" s="227">
        <f>ROUND(I154*H154,2)</f>
        <v>0</v>
      </c>
      <c r="K154" s="223" t="s">
        <v>180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181</v>
      </c>
      <c r="AT154" s="24" t="s">
        <v>176</v>
      </c>
      <c r="AU154" s="24" t="s">
        <v>79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181</v>
      </c>
      <c r="BM154" s="24" t="s">
        <v>252</v>
      </c>
    </row>
    <row r="155" s="1" customFormat="1" ht="25.5" customHeight="1">
      <c r="B155" s="46"/>
      <c r="C155" s="221" t="s">
        <v>253</v>
      </c>
      <c r="D155" s="221" t="s">
        <v>176</v>
      </c>
      <c r="E155" s="222" t="s">
        <v>254</v>
      </c>
      <c r="F155" s="223" t="s">
        <v>255</v>
      </c>
      <c r="G155" s="224" t="s">
        <v>201</v>
      </c>
      <c r="H155" s="225">
        <v>390</v>
      </c>
      <c r="I155" s="226"/>
      <c r="J155" s="227">
        <f>ROUND(I155*H155,2)</f>
        <v>0</v>
      </c>
      <c r="K155" s="223" t="s">
        <v>180</v>
      </c>
      <c r="L155" s="72"/>
      <c r="M155" s="228" t="s">
        <v>21</v>
      </c>
      <c r="N155" s="229" t="s">
        <v>40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181</v>
      </c>
      <c r="AT155" s="24" t="s">
        <v>176</v>
      </c>
      <c r="AU155" s="24" t="s">
        <v>79</v>
      </c>
      <c r="AY155" s="24" t="s">
        <v>174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77</v>
      </c>
      <c r="BK155" s="232">
        <f>ROUND(I155*H155,2)</f>
        <v>0</v>
      </c>
      <c r="BL155" s="24" t="s">
        <v>181</v>
      </c>
      <c r="BM155" s="24" t="s">
        <v>256</v>
      </c>
    </row>
    <row r="156" s="11" customFormat="1">
      <c r="B156" s="233"/>
      <c r="C156" s="234"/>
      <c r="D156" s="235" t="s">
        <v>182</v>
      </c>
      <c r="E156" s="236" t="s">
        <v>21</v>
      </c>
      <c r="F156" s="237" t="s">
        <v>257</v>
      </c>
      <c r="G156" s="234"/>
      <c r="H156" s="238">
        <v>390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182</v>
      </c>
      <c r="AU156" s="244" t="s">
        <v>79</v>
      </c>
      <c r="AV156" s="11" t="s">
        <v>79</v>
      </c>
      <c r="AW156" s="11" t="s">
        <v>33</v>
      </c>
      <c r="AX156" s="11" t="s">
        <v>69</v>
      </c>
      <c r="AY156" s="244" t="s">
        <v>174</v>
      </c>
    </row>
    <row r="157" s="12" customFormat="1">
      <c r="B157" s="245"/>
      <c r="C157" s="246"/>
      <c r="D157" s="235" t="s">
        <v>182</v>
      </c>
      <c r="E157" s="247" t="s">
        <v>21</v>
      </c>
      <c r="F157" s="248" t="s">
        <v>184</v>
      </c>
      <c r="G157" s="246"/>
      <c r="H157" s="249">
        <v>390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182</v>
      </c>
      <c r="AU157" s="255" t="s">
        <v>79</v>
      </c>
      <c r="AV157" s="12" t="s">
        <v>181</v>
      </c>
      <c r="AW157" s="12" t="s">
        <v>33</v>
      </c>
      <c r="AX157" s="12" t="s">
        <v>77</v>
      </c>
      <c r="AY157" s="255" t="s">
        <v>174</v>
      </c>
    </row>
    <row r="158" s="1" customFormat="1" ht="16.5" customHeight="1">
      <c r="B158" s="46"/>
      <c r="C158" s="266" t="s">
        <v>218</v>
      </c>
      <c r="D158" s="266" t="s">
        <v>258</v>
      </c>
      <c r="E158" s="267" t="s">
        <v>259</v>
      </c>
      <c r="F158" s="268" t="s">
        <v>260</v>
      </c>
      <c r="G158" s="269" t="s">
        <v>261</v>
      </c>
      <c r="H158" s="270">
        <v>9.75</v>
      </c>
      <c r="I158" s="271"/>
      <c r="J158" s="272">
        <f>ROUND(I158*H158,2)</f>
        <v>0</v>
      </c>
      <c r="K158" s="268" t="s">
        <v>180</v>
      </c>
      <c r="L158" s="273"/>
      <c r="M158" s="274" t="s">
        <v>21</v>
      </c>
      <c r="N158" s="275" t="s">
        <v>40</v>
      </c>
      <c r="O158" s="47"/>
      <c r="P158" s="230">
        <f>O158*H158</f>
        <v>0</v>
      </c>
      <c r="Q158" s="230">
        <v>0.001</v>
      </c>
      <c r="R158" s="230">
        <f>Q158*H158</f>
        <v>0.00975</v>
      </c>
      <c r="S158" s="230">
        <v>0</v>
      </c>
      <c r="T158" s="231">
        <f>S158*H158</f>
        <v>0</v>
      </c>
      <c r="AR158" s="24" t="s">
        <v>196</v>
      </c>
      <c r="AT158" s="24" t="s">
        <v>258</v>
      </c>
      <c r="AU158" s="24" t="s">
        <v>79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181</v>
      </c>
      <c r="BM158" s="24" t="s">
        <v>262</v>
      </c>
    </row>
    <row r="159" s="1" customFormat="1" ht="25.5" customHeight="1">
      <c r="B159" s="46"/>
      <c r="C159" s="221" t="s">
        <v>263</v>
      </c>
      <c r="D159" s="221" t="s">
        <v>176</v>
      </c>
      <c r="E159" s="222" t="s">
        <v>264</v>
      </c>
      <c r="F159" s="223" t="s">
        <v>265</v>
      </c>
      <c r="G159" s="224" t="s">
        <v>201</v>
      </c>
      <c r="H159" s="225">
        <v>390</v>
      </c>
      <c r="I159" s="226"/>
      <c r="J159" s="227">
        <f>ROUND(I159*H159,2)</f>
        <v>0</v>
      </c>
      <c r="K159" s="223" t="s">
        <v>180</v>
      </c>
      <c r="L159" s="72"/>
      <c r="M159" s="228" t="s">
        <v>21</v>
      </c>
      <c r="N159" s="229" t="s">
        <v>40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181</v>
      </c>
      <c r="AT159" s="24" t="s">
        <v>176</v>
      </c>
      <c r="AU159" s="24" t="s">
        <v>79</v>
      </c>
      <c r="AY159" s="24" t="s">
        <v>174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77</v>
      </c>
      <c r="BK159" s="232">
        <f>ROUND(I159*H159,2)</f>
        <v>0</v>
      </c>
      <c r="BL159" s="24" t="s">
        <v>181</v>
      </c>
      <c r="BM159" s="24" t="s">
        <v>266</v>
      </c>
    </row>
    <row r="160" s="1" customFormat="1" ht="16.5" customHeight="1">
      <c r="B160" s="46"/>
      <c r="C160" s="266" t="s">
        <v>221</v>
      </c>
      <c r="D160" s="266" t="s">
        <v>258</v>
      </c>
      <c r="E160" s="267" t="s">
        <v>267</v>
      </c>
      <c r="F160" s="268" t="s">
        <v>268</v>
      </c>
      <c r="G160" s="269" t="s">
        <v>179</v>
      </c>
      <c r="H160" s="270">
        <v>22.620000000000001</v>
      </c>
      <c r="I160" s="271"/>
      <c r="J160" s="272">
        <f>ROUND(I160*H160,2)</f>
        <v>0</v>
      </c>
      <c r="K160" s="268" t="s">
        <v>180</v>
      </c>
      <c r="L160" s="273"/>
      <c r="M160" s="274" t="s">
        <v>21</v>
      </c>
      <c r="N160" s="275" t="s">
        <v>40</v>
      </c>
      <c r="O160" s="47"/>
      <c r="P160" s="230">
        <f>O160*H160</f>
        <v>0</v>
      </c>
      <c r="Q160" s="230">
        <v>0.20999999999999999</v>
      </c>
      <c r="R160" s="230">
        <f>Q160*H160</f>
        <v>4.7502000000000004</v>
      </c>
      <c r="S160" s="230">
        <v>0</v>
      </c>
      <c r="T160" s="231">
        <f>S160*H160</f>
        <v>0</v>
      </c>
      <c r="AR160" s="24" t="s">
        <v>196</v>
      </c>
      <c r="AT160" s="24" t="s">
        <v>258</v>
      </c>
      <c r="AU160" s="24" t="s">
        <v>79</v>
      </c>
      <c r="AY160" s="24" t="s">
        <v>174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77</v>
      </c>
      <c r="BK160" s="232">
        <f>ROUND(I160*H160,2)</f>
        <v>0</v>
      </c>
      <c r="BL160" s="24" t="s">
        <v>181</v>
      </c>
      <c r="BM160" s="24" t="s">
        <v>269</v>
      </c>
    </row>
    <row r="161" s="1" customFormat="1" ht="16.5" customHeight="1">
      <c r="B161" s="46"/>
      <c r="C161" s="221" t="s">
        <v>9</v>
      </c>
      <c r="D161" s="221" t="s">
        <v>176</v>
      </c>
      <c r="E161" s="222" t="s">
        <v>270</v>
      </c>
      <c r="F161" s="223" t="s">
        <v>271</v>
      </c>
      <c r="G161" s="224" t="s">
        <v>272</v>
      </c>
      <c r="H161" s="225">
        <v>2</v>
      </c>
      <c r="I161" s="226"/>
      <c r="J161" s="227">
        <f>ROUND(I161*H161,2)</f>
        <v>0</v>
      </c>
      <c r="K161" s="223" t="s">
        <v>180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0.021350000000000001</v>
      </c>
      <c r="R161" s="230">
        <f>Q161*H161</f>
        <v>0.042700000000000002</v>
      </c>
      <c r="S161" s="230">
        <v>0</v>
      </c>
      <c r="T161" s="231">
        <f>S161*H161</f>
        <v>0</v>
      </c>
      <c r="AR161" s="24" t="s">
        <v>181</v>
      </c>
      <c r="AT161" s="24" t="s">
        <v>176</v>
      </c>
      <c r="AU161" s="24" t="s">
        <v>79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181</v>
      </c>
      <c r="BM161" s="24" t="s">
        <v>273</v>
      </c>
    </row>
    <row r="162" s="1" customFormat="1" ht="16.5" customHeight="1">
      <c r="B162" s="46"/>
      <c r="C162" s="221" t="s">
        <v>226</v>
      </c>
      <c r="D162" s="221" t="s">
        <v>176</v>
      </c>
      <c r="E162" s="222" t="s">
        <v>274</v>
      </c>
      <c r="F162" s="223" t="s">
        <v>275</v>
      </c>
      <c r="G162" s="224" t="s">
        <v>276</v>
      </c>
      <c r="H162" s="225">
        <v>17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40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181</v>
      </c>
      <c r="AT162" s="24" t="s">
        <v>176</v>
      </c>
      <c r="AU162" s="24" t="s">
        <v>79</v>
      </c>
      <c r="AY162" s="24" t="s">
        <v>174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77</v>
      </c>
      <c r="BK162" s="232">
        <f>ROUND(I162*H162,2)</f>
        <v>0</v>
      </c>
      <c r="BL162" s="24" t="s">
        <v>181</v>
      </c>
      <c r="BM162" s="24" t="s">
        <v>277</v>
      </c>
    </row>
    <row r="163" s="1" customFormat="1" ht="16.5" customHeight="1">
      <c r="B163" s="46"/>
      <c r="C163" s="221" t="s">
        <v>278</v>
      </c>
      <c r="D163" s="221" t="s">
        <v>176</v>
      </c>
      <c r="E163" s="222" t="s">
        <v>279</v>
      </c>
      <c r="F163" s="223" t="s">
        <v>280</v>
      </c>
      <c r="G163" s="224" t="s">
        <v>276</v>
      </c>
      <c r="H163" s="225">
        <v>17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40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181</v>
      </c>
      <c r="AT163" s="24" t="s">
        <v>176</v>
      </c>
      <c r="AU163" s="24" t="s">
        <v>79</v>
      </c>
      <c r="AY163" s="24" t="s">
        <v>174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77</v>
      </c>
      <c r="BK163" s="232">
        <f>ROUND(I163*H163,2)</f>
        <v>0</v>
      </c>
      <c r="BL163" s="24" t="s">
        <v>181</v>
      </c>
      <c r="BM163" s="24" t="s">
        <v>281</v>
      </c>
    </row>
    <row r="164" s="1" customFormat="1" ht="16.5" customHeight="1">
      <c r="B164" s="46"/>
      <c r="C164" s="221" t="s">
        <v>232</v>
      </c>
      <c r="D164" s="221" t="s">
        <v>176</v>
      </c>
      <c r="E164" s="222" t="s">
        <v>282</v>
      </c>
      <c r="F164" s="223" t="s">
        <v>283</v>
      </c>
      <c r="G164" s="224" t="s">
        <v>272</v>
      </c>
      <c r="H164" s="225">
        <v>50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40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181</v>
      </c>
      <c r="AT164" s="24" t="s">
        <v>176</v>
      </c>
      <c r="AU164" s="24" t="s">
        <v>79</v>
      </c>
      <c r="AY164" s="24" t="s">
        <v>174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77</v>
      </c>
      <c r="BK164" s="232">
        <f>ROUND(I164*H164,2)</f>
        <v>0</v>
      </c>
      <c r="BL164" s="24" t="s">
        <v>181</v>
      </c>
      <c r="BM164" s="24" t="s">
        <v>284</v>
      </c>
    </row>
    <row r="165" s="1" customFormat="1" ht="16.5" customHeight="1">
      <c r="B165" s="46"/>
      <c r="C165" s="221" t="s">
        <v>285</v>
      </c>
      <c r="D165" s="221" t="s">
        <v>176</v>
      </c>
      <c r="E165" s="222" t="s">
        <v>286</v>
      </c>
      <c r="F165" s="223" t="s">
        <v>287</v>
      </c>
      <c r="G165" s="224" t="s">
        <v>272</v>
      </c>
      <c r="H165" s="225">
        <v>8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40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181</v>
      </c>
      <c r="AT165" s="24" t="s">
        <v>176</v>
      </c>
      <c r="AU165" s="24" t="s">
        <v>79</v>
      </c>
      <c r="AY165" s="24" t="s">
        <v>174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77</v>
      </c>
      <c r="BK165" s="232">
        <f>ROUND(I165*H165,2)</f>
        <v>0</v>
      </c>
      <c r="BL165" s="24" t="s">
        <v>181</v>
      </c>
      <c r="BM165" s="24" t="s">
        <v>288</v>
      </c>
    </row>
    <row r="166" s="10" customFormat="1" ht="29.88" customHeight="1">
      <c r="B166" s="205"/>
      <c r="C166" s="206"/>
      <c r="D166" s="207" t="s">
        <v>68</v>
      </c>
      <c r="E166" s="219" t="s">
        <v>79</v>
      </c>
      <c r="F166" s="219" t="s">
        <v>289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SUM(P167:P200)</f>
        <v>0</v>
      </c>
      <c r="Q166" s="213"/>
      <c r="R166" s="214">
        <f>SUM(R167:R200)</f>
        <v>83.237151979999979</v>
      </c>
      <c r="S166" s="213"/>
      <c r="T166" s="215">
        <f>SUM(T167:T200)</f>
        <v>0</v>
      </c>
      <c r="AR166" s="216" t="s">
        <v>77</v>
      </c>
      <c r="AT166" s="217" t="s">
        <v>68</v>
      </c>
      <c r="AU166" s="217" t="s">
        <v>77</v>
      </c>
      <c r="AY166" s="216" t="s">
        <v>174</v>
      </c>
      <c r="BK166" s="218">
        <f>SUM(BK167:BK200)</f>
        <v>0</v>
      </c>
    </row>
    <row r="167" s="1" customFormat="1" ht="16.5" customHeight="1">
      <c r="B167" s="46"/>
      <c r="C167" s="221" t="s">
        <v>238</v>
      </c>
      <c r="D167" s="221" t="s">
        <v>176</v>
      </c>
      <c r="E167" s="222" t="s">
        <v>290</v>
      </c>
      <c r="F167" s="223" t="s">
        <v>291</v>
      </c>
      <c r="G167" s="224" t="s">
        <v>179</v>
      </c>
      <c r="H167" s="225">
        <v>12.292999999999999</v>
      </c>
      <c r="I167" s="226"/>
      <c r="J167" s="227">
        <f>ROUND(I167*H167,2)</f>
        <v>0</v>
      </c>
      <c r="K167" s="223" t="s">
        <v>180</v>
      </c>
      <c r="L167" s="72"/>
      <c r="M167" s="228" t="s">
        <v>21</v>
      </c>
      <c r="N167" s="229" t="s">
        <v>40</v>
      </c>
      <c r="O167" s="47"/>
      <c r="P167" s="230">
        <f>O167*H167</f>
        <v>0</v>
      </c>
      <c r="Q167" s="230">
        <v>1.98</v>
      </c>
      <c r="R167" s="230">
        <f>Q167*H167</f>
        <v>24.340139999999998</v>
      </c>
      <c r="S167" s="230">
        <v>0</v>
      </c>
      <c r="T167" s="231">
        <f>S167*H167</f>
        <v>0</v>
      </c>
      <c r="AR167" s="24" t="s">
        <v>181</v>
      </c>
      <c r="AT167" s="24" t="s">
        <v>176</v>
      </c>
      <c r="AU167" s="24" t="s">
        <v>79</v>
      </c>
      <c r="AY167" s="24" t="s">
        <v>174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77</v>
      </c>
      <c r="BK167" s="232">
        <f>ROUND(I167*H167,2)</f>
        <v>0</v>
      </c>
      <c r="BL167" s="24" t="s">
        <v>181</v>
      </c>
      <c r="BM167" s="24" t="s">
        <v>292</v>
      </c>
    </row>
    <row r="168" s="11" customFormat="1">
      <c r="B168" s="233"/>
      <c r="C168" s="234"/>
      <c r="D168" s="235" t="s">
        <v>182</v>
      </c>
      <c r="E168" s="236" t="s">
        <v>21</v>
      </c>
      <c r="F168" s="237" t="s">
        <v>293</v>
      </c>
      <c r="G168" s="234"/>
      <c r="H168" s="238">
        <v>1.296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182</v>
      </c>
      <c r="AU168" s="244" t="s">
        <v>79</v>
      </c>
      <c r="AV168" s="11" t="s">
        <v>79</v>
      </c>
      <c r="AW168" s="11" t="s">
        <v>33</v>
      </c>
      <c r="AX168" s="11" t="s">
        <v>69</v>
      </c>
      <c r="AY168" s="244" t="s">
        <v>174</v>
      </c>
    </row>
    <row r="169" s="11" customFormat="1">
      <c r="B169" s="233"/>
      <c r="C169" s="234"/>
      <c r="D169" s="235" t="s">
        <v>182</v>
      </c>
      <c r="E169" s="236" t="s">
        <v>21</v>
      </c>
      <c r="F169" s="237" t="s">
        <v>294</v>
      </c>
      <c r="G169" s="234"/>
      <c r="H169" s="238">
        <v>10.4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182</v>
      </c>
      <c r="AU169" s="244" t="s">
        <v>79</v>
      </c>
      <c r="AV169" s="11" t="s">
        <v>79</v>
      </c>
      <c r="AW169" s="11" t="s">
        <v>33</v>
      </c>
      <c r="AX169" s="11" t="s">
        <v>69</v>
      </c>
      <c r="AY169" s="244" t="s">
        <v>174</v>
      </c>
    </row>
    <row r="170" s="11" customFormat="1">
      <c r="B170" s="233"/>
      <c r="C170" s="234"/>
      <c r="D170" s="235" t="s">
        <v>182</v>
      </c>
      <c r="E170" s="236" t="s">
        <v>21</v>
      </c>
      <c r="F170" s="237" t="s">
        <v>295</v>
      </c>
      <c r="G170" s="234"/>
      <c r="H170" s="238">
        <v>0.59699999999999998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182</v>
      </c>
      <c r="AU170" s="244" t="s">
        <v>79</v>
      </c>
      <c r="AV170" s="11" t="s">
        <v>79</v>
      </c>
      <c r="AW170" s="11" t="s">
        <v>33</v>
      </c>
      <c r="AX170" s="11" t="s">
        <v>69</v>
      </c>
      <c r="AY170" s="244" t="s">
        <v>174</v>
      </c>
    </row>
    <row r="171" s="12" customFormat="1">
      <c r="B171" s="245"/>
      <c r="C171" s="246"/>
      <c r="D171" s="235" t="s">
        <v>182</v>
      </c>
      <c r="E171" s="247" t="s">
        <v>21</v>
      </c>
      <c r="F171" s="248" t="s">
        <v>184</v>
      </c>
      <c r="G171" s="246"/>
      <c r="H171" s="249">
        <v>12.292999999999999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182</v>
      </c>
      <c r="AU171" s="255" t="s">
        <v>79</v>
      </c>
      <c r="AV171" s="12" t="s">
        <v>181</v>
      </c>
      <c r="AW171" s="12" t="s">
        <v>33</v>
      </c>
      <c r="AX171" s="12" t="s">
        <v>77</v>
      </c>
      <c r="AY171" s="255" t="s">
        <v>174</v>
      </c>
    </row>
    <row r="172" s="1" customFormat="1" ht="16.5" customHeight="1">
      <c r="B172" s="46"/>
      <c r="C172" s="221" t="s">
        <v>296</v>
      </c>
      <c r="D172" s="221" t="s">
        <v>176</v>
      </c>
      <c r="E172" s="222" t="s">
        <v>297</v>
      </c>
      <c r="F172" s="223" t="s">
        <v>298</v>
      </c>
      <c r="G172" s="224" t="s">
        <v>179</v>
      </c>
      <c r="H172" s="225">
        <v>24.420000000000002</v>
      </c>
      <c r="I172" s="226"/>
      <c r="J172" s="227">
        <f>ROUND(I172*H172,2)</f>
        <v>0</v>
      </c>
      <c r="K172" s="223" t="s">
        <v>180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2.2563399999999998</v>
      </c>
      <c r="R172" s="230">
        <f>Q172*H172</f>
        <v>55.099822799999998</v>
      </c>
      <c r="S172" s="230">
        <v>0</v>
      </c>
      <c r="T172" s="231">
        <f>S172*H172</f>
        <v>0</v>
      </c>
      <c r="AR172" s="24" t="s">
        <v>181</v>
      </c>
      <c r="AT172" s="24" t="s">
        <v>176</v>
      </c>
      <c r="AU172" s="24" t="s">
        <v>79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181</v>
      </c>
      <c r="BM172" s="24" t="s">
        <v>299</v>
      </c>
    </row>
    <row r="173" s="11" customFormat="1">
      <c r="B173" s="233"/>
      <c r="C173" s="234"/>
      <c r="D173" s="235" t="s">
        <v>182</v>
      </c>
      <c r="E173" s="236" t="s">
        <v>21</v>
      </c>
      <c r="F173" s="237" t="s">
        <v>300</v>
      </c>
      <c r="G173" s="234"/>
      <c r="H173" s="238">
        <v>7.3710000000000004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182</v>
      </c>
      <c r="AU173" s="244" t="s">
        <v>79</v>
      </c>
      <c r="AV173" s="11" t="s">
        <v>79</v>
      </c>
      <c r="AW173" s="11" t="s">
        <v>33</v>
      </c>
      <c r="AX173" s="11" t="s">
        <v>69</v>
      </c>
      <c r="AY173" s="244" t="s">
        <v>174</v>
      </c>
    </row>
    <row r="174" s="11" customFormat="1">
      <c r="B174" s="233"/>
      <c r="C174" s="234"/>
      <c r="D174" s="235" t="s">
        <v>182</v>
      </c>
      <c r="E174" s="236" t="s">
        <v>21</v>
      </c>
      <c r="F174" s="237" t="s">
        <v>301</v>
      </c>
      <c r="G174" s="234"/>
      <c r="H174" s="238">
        <v>0.47999999999999998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182</v>
      </c>
      <c r="AU174" s="244" t="s">
        <v>79</v>
      </c>
      <c r="AV174" s="11" t="s">
        <v>79</v>
      </c>
      <c r="AW174" s="11" t="s">
        <v>33</v>
      </c>
      <c r="AX174" s="11" t="s">
        <v>69</v>
      </c>
      <c r="AY174" s="244" t="s">
        <v>174</v>
      </c>
    </row>
    <row r="175" s="11" customFormat="1">
      <c r="B175" s="233"/>
      <c r="C175" s="234"/>
      <c r="D175" s="235" t="s">
        <v>182</v>
      </c>
      <c r="E175" s="236" t="s">
        <v>21</v>
      </c>
      <c r="F175" s="237" t="s">
        <v>302</v>
      </c>
      <c r="G175" s="234"/>
      <c r="H175" s="238">
        <v>0.372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182</v>
      </c>
      <c r="AU175" s="244" t="s">
        <v>79</v>
      </c>
      <c r="AV175" s="11" t="s">
        <v>79</v>
      </c>
      <c r="AW175" s="11" t="s">
        <v>33</v>
      </c>
      <c r="AX175" s="11" t="s">
        <v>69</v>
      </c>
      <c r="AY175" s="244" t="s">
        <v>174</v>
      </c>
    </row>
    <row r="176" s="11" customFormat="1">
      <c r="B176" s="233"/>
      <c r="C176" s="234"/>
      <c r="D176" s="235" t="s">
        <v>182</v>
      </c>
      <c r="E176" s="236" t="s">
        <v>21</v>
      </c>
      <c r="F176" s="237" t="s">
        <v>303</v>
      </c>
      <c r="G176" s="234"/>
      <c r="H176" s="238">
        <v>15.6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182</v>
      </c>
      <c r="AU176" s="244" t="s">
        <v>79</v>
      </c>
      <c r="AV176" s="11" t="s">
        <v>79</v>
      </c>
      <c r="AW176" s="11" t="s">
        <v>33</v>
      </c>
      <c r="AX176" s="11" t="s">
        <v>69</v>
      </c>
      <c r="AY176" s="244" t="s">
        <v>174</v>
      </c>
    </row>
    <row r="177" s="11" customFormat="1">
      <c r="B177" s="233"/>
      <c r="C177" s="234"/>
      <c r="D177" s="235" t="s">
        <v>182</v>
      </c>
      <c r="E177" s="236" t="s">
        <v>21</v>
      </c>
      <c r="F177" s="237" t="s">
        <v>295</v>
      </c>
      <c r="G177" s="234"/>
      <c r="H177" s="238">
        <v>0.59699999999999998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182</v>
      </c>
      <c r="AU177" s="244" t="s">
        <v>79</v>
      </c>
      <c r="AV177" s="11" t="s">
        <v>79</v>
      </c>
      <c r="AW177" s="11" t="s">
        <v>33</v>
      </c>
      <c r="AX177" s="11" t="s">
        <v>69</v>
      </c>
      <c r="AY177" s="244" t="s">
        <v>174</v>
      </c>
    </row>
    <row r="178" s="12" customFormat="1">
      <c r="B178" s="245"/>
      <c r="C178" s="246"/>
      <c r="D178" s="235" t="s">
        <v>182</v>
      </c>
      <c r="E178" s="247" t="s">
        <v>21</v>
      </c>
      <c r="F178" s="248" t="s">
        <v>184</v>
      </c>
      <c r="G178" s="246"/>
      <c r="H178" s="249">
        <v>24.420000000000002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182</v>
      </c>
      <c r="AU178" s="255" t="s">
        <v>79</v>
      </c>
      <c r="AV178" s="12" t="s">
        <v>181</v>
      </c>
      <c r="AW178" s="12" t="s">
        <v>33</v>
      </c>
      <c r="AX178" s="12" t="s">
        <v>77</v>
      </c>
      <c r="AY178" s="255" t="s">
        <v>174</v>
      </c>
    </row>
    <row r="179" s="1" customFormat="1" ht="16.5" customHeight="1">
      <c r="B179" s="46"/>
      <c r="C179" s="221" t="s">
        <v>243</v>
      </c>
      <c r="D179" s="221" t="s">
        <v>176</v>
      </c>
      <c r="E179" s="222" t="s">
        <v>304</v>
      </c>
      <c r="F179" s="223" t="s">
        <v>305</v>
      </c>
      <c r="G179" s="224" t="s">
        <v>179</v>
      </c>
      <c r="H179" s="225">
        <v>6.1589999999999998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40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181</v>
      </c>
      <c r="AT179" s="24" t="s">
        <v>176</v>
      </c>
      <c r="AU179" s="24" t="s">
        <v>79</v>
      </c>
      <c r="AY179" s="24" t="s">
        <v>174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77</v>
      </c>
      <c r="BK179" s="232">
        <f>ROUND(I179*H179,2)</f>
        <v>0</v>
      </c>
      <c r="BL179" s="24" t="s">
        <v>181</v>
      </c>
      <c r="BM179" s="24" t="s">
        <v>306</v>
      </c>
    </row>
    <row r="180" s="11" customFormat="1">
      <c r="B180" s="233"/>
      <c r="C180" s="234"/>
      <c r="D180" s="235" t="s">
        <v>182</v>
      </c>
      <c r="E180" s="236" t="s">
        <v>21</v>
      </c>
      <c r="F180" s="237" t="s">
        <v>307</v>
      </c>
      <c r="G180" s="234"/>
      <c r="H180" s="238">
        <v>5.1840000000000002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182</v>
      </c>
      <c r="AU180" s="244" t="s">
        <v>79</v>
      </c>
      <c r="AV180" s="11" t="s">
        <v>79</v>
      </c>
      <c r="AW180" s="11" t="s">
        <v>33</v>
      </c>
      <c r="AX180" s="11" t="s">
        <v>69</v>
      </c>
      <c r="AY180" s="244" t="s">
        <v>174</v>
      </c>
    </row>
    <row r="181" s="11" customFormat="1">
      <c r="B181" s="233"/>
      <c r="C181" s="234"/>
      <c r="D181" s="235" t="s">
        <v>182</v>
      </c>
      <c r="E181" s="236" t="s">
        <v>21</v>
      </c>
      <c r="F181" s="237" t="s">
        <v>308</v>
      </c>
      <c r="G181" s="234"/>
      <c r="H181" s="238">
        <v>0.97499999999999998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182</v>
      </c>
      <c r="AU181" s="244" t="s">
        <v>79</v>
      </c>
      <c r="AV181" s="11" t="s">
        <v>79</v>
      </c>
      <c r="AW181" s="11" t="s">
        <v>33</v>
      </c>
      <c r="AX181" s="11" t="s">
        <v>69</v>
      </c>
      <c r="AY181" s="244" t="s">
        <v>174</v>
      </c>
    </row>
    <row r="182" s="12" customFormat="1">
      <c r="B182" s="245"/>
      <c r="C182" s="246"/>
      <c r="D182" s="235" t="s">
        <v>182</v>
      </c>
      <c r="E182" s="247" t="s">
        <v>21</v>
      </c>
      <c r="F182" s="248" t="s">
        <v>184</v>
      </c>
      <c r="G182" s="246"/>
      <c r="H182" s="249">
        <v>6.1589999999999998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182</v>
      </c>
      <c r="AU182" s="255" t="s">
        <v>79</v>
      </c>
      <c r="AV182" s="12" t="s">
        <v>181</v>
      </c>
      <c r="AW182" s="12" t="s">
        <v>33</v>
      </c>
      <c r="AX182" s="12" t="s">
        <v>77</v>
      </c>
      <c r="AY182" s="255" t="s">
        <v>174</v>
      </c>
    </row>
    <row r="183" s="1" customFormat="1" ht="16.5" customHeight="1">
      <c r="B183" s="46"/>
      <c r="C183" s="221" t="s">
        <v>309</v>
      </c>
      <c r="D183" s="221" t="s">
        <v>176</v>
      </c>
      <c r="E183" s="222" t="s">
        <v>310</v>
      </c>
      <c r="F183" s="223" t="s">
        <v>311</v>
      </c>
      <c r="G183" s="224" t="s">
        <v>179</v>
      </c>
      <c r="H183" s="225">
        <v>1.262</v>
      </c>
      <c r="I183" s="226"/>
      <c r="J183" s="227">
        <f>ROUND(I183*H183,2)</f>
        <v>0</v>
      </c>
      <c r="K183" s="223" t="s">
        <v>180</v>
      </c>
      <c r="L183" s="72"/>
      <c r="M183" s="228" t="s">
        <v>21</v>
      </c>
      <c r="N183" s="229" t="s">
        <v>40</v>
      </c>
      <c r="O183" s="47"/>
      <c r="P183" s="230">
        <f>O183*H183</f>
        <v>0</v>
      </c>
      <c r="Q183" s="230">
        <v>2.45329</v>
      </c>
      <c r="R183" s="230">
        <f>Q183*H183</f>
        <v>3.0960519799999999</v>
      </c>
      <c r="S183" s="230">
        <v>0</v>
      </c>
      <c r="T183" s="231">
        <f>S183*H183</f>
        <v>0</v>
      </c>
      <c r="AR183" s="24" t="s">
        <v>181</v>
      </c>
      <c r="AT183" s="24" t="s">
        <v>176</v>
      </c>
      <c r="AU183" s="24" t="s">
        <v>79</v>
      </c>
      <c r="AY183" s="24" t="s">
        <v>174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77</v>
      </c>
      <c r="BK183" s="232">
        <f>ROUND(I183*H183,2)</f>
        <v>0</v>
      </c>
      <c r="BL183" s="24" t="s">
        <v>181</v>
      </c>
      <c r="BM183" s="24" t="s">
        <v>312</v>
      </c>
    </row>
    <row r="184" s="11" customFormat="1">
      <c r="B184" s="233"/>
      <c r="C184" s="234"/>
      <c r="D184" s="235" t="s">
        <v>182</v>
      </c>
      <c r="E184" s="236" t="s">
        <v>21</v>
      </c>
      <c r="F184" s="237" t="s">
        <v>313</v>
      </c>
      <c r="G184" s="234"/>
      <c r="H184" s="238">
        <v>0.64800000000000002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182</v>
      </c>
      <c r="AU184" s="244" t="s">
        <v>79</v>
      </c>
      <c r="AV184" s="11" t="s">
        <v>79</v>
      </c>
      <c r="AW184" s="11" t="s">
        <v>33</v>
      </c>
      <c r="AX184" s="11" t="s">
        <v>69</v>
      </c>
      <c r="AY184" s="244" t="s">
        <v>174</v>
      </c>
    </row>
    <row r="185" s="11" customFormat="1">
      <c r="B185" s="233"/>
      <c r="C185" s="234"/>
      <c r="D185" s="235" t="s">
        <v>182</v>
      </c>
      <c r="E185" s="236" t="s">
        <v>21</v>
      </c>
      <c r="F185" s="237" t="s">
        <v>314</v>
      </c>
      <c r="G185" s="234"/>
      <c r="H185" s="238">
        <v>0.61399999999999999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182</v>
      </c>
      <c r="AU185" s="244" t="s">
        <v>79</v>
      </c>
      <c r="AV185" s="11" t="s">
        <v>79</v>
      </c>
      <c r="AW185" s="11" t="s">
        <v>33</v>
      </c>
      <c r="AX185" s="11" t="s">
        <v>69</v>
      </c>
      <c r="AY185" s="244" t="s">
        <v>174</v>
      </c>
    </row>
    <row r="186" s="12" customFormat="1">
      <c r="B186" s="245"/>
      <c r="C186" s="246"/>
      <c r="D186" s="235" t="s">
        <v>182</v>
      </c>
      <c r="E186" s="247" t="s">
        <v>21</v>
      </c>
      <c r="F186" s="248" t="s">
        <v>184</v>
      </c>
      <c r="G186" s="246"/>
      <c r="H186" s="249">
        <v>1.262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182</v>
      </c>
      <c r="AU186" s="255" t="s">
        <v>79</v>
      </c>
      <c r="AV186" s="12" t="s">
        <v>181</v>
      </c>
      <c r="AW186" s="12" t="s">
        <v>33</v>
      </c>
      <c r="AX186" s="12" t="s">
        <v>77</v>
      </c>
      <c r="AY186" s="255" t="s">
        <v>174</v>
      </c>
    </row>
    <row r="187" s="1" customFormat="1" ht="16.5" customHeight="1">
      <c r="B187" s="46"/>
      <c r="C187" s="221" t="s">
        <v>247</v>
      </c>
      <c r="D187" s="221" t="s">
        <v>176</v>
      </c>
      <c r="E187" s="222" t="s">
        <v>315</v>
      </c>
      <c r="F187" s="223" t="s">
        <v>316</v>
      </c>
      <c r="G187" s="224" t="s">
        <v>201</v>
      </c>
      <c r="H187" s="225">
        <v>2.3740000000000001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40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181</v>
      </c>
      <c r="AT187" s="24" t="s">
        <v>176</v>
      </c>
      <c r="AU187" s="24" t="s">
        <v>79</v>
      </c>
      <c r="AY187" s="24" t="s">
        <v>174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77</v>
      </c>
      <c r="BK187" s="232">
        <f>ROUND(I187*H187,2)</f>
        <v>0</v>
      </c>
      <c r="BL187" s="24" t="s">
        <v>181</v>
      </c>
      <c r="BM187" s="24" t="s">
        <v>317</v>
      </c>
    </row>
    <row r="188" s="11" customFormat="1">
      <c r="B188" s="233"/>
      <c r="C188" s="234"/>
      <c r="D188" s="235" t="s">
        <v>182</v>
      </c>
      <c r="E188" s="236" t="s">
        <v>21</v>
      </c>
      <c r="F188" s="237" t="s">
        <v>318</v>
      </c>
      <c r="G188" s="234"/>
      <c r="H188" s="238">
        <v>0.95999999999999996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182</v>
      </c>
      <c r="AU188" s="244" t="s">
        <v>79</v>
      </c>
      <c r="AV188" s="11" t="s">
        <v>79</v>
      </c>
      <c r="AW188" s="11" t="s">
        <v>33</v>
      </c>
      <c r="AX188" s="11" t="s">
        <v>69</v>
      </c>
      <c r="AY188" s="244" t="s">
        <v>174</v>
      </c>
    </row>
    <row r="189" s="11" customFormat="1">
      <c r="B189" s="233"/>
      <c r="C189" s="234"/>
      <c r="D189" s="235" t="s">
        <v>182</v>
      </c>
      <c r="E189" s="236" t="s">
        <v>21</v>
      </c>
      <c r="F189" s="237" t="s">
        <v>319</v>
      </c>
      <c r="G189" s="234"/>
      <c r="H189" s="238">
        <v>1.4139999999999999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182</v>
      </c>
      <c r="AU189" s="244" t="s">
        <v>79</v>
      </c>
      <c r="AV189" s="11" t="s">
        <v>79</v>
      </c>
      <c r="AW189" s="11" t="s">
        <v>33</v>
      </c>
      <c r="AX189" s="11" t="s">
        <v>69</v>
      </c>
      <c r="AY189" s="244" t="s">
        <v>174</v>
      </c>
    </row>
    <row r="190" s="12" customFormat="1">
      <c r="B190" s="245"/>
      <c r="C190" s="246"/>
      <c r="D190" s="235" t="s">
        <v>182</v>
      </c>
      <c r="E190" s="247" t="s">
        <v>21</v>
      </c>
      <c r="F190" s="248" t="s">
        <v>184</v>
      </c>
      <c r="G190" s="246"/>
      <c r="H190" s="249">
        <v>2.3740000000000001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182</v>
      </c>
      <c r="AU190" s="255" t="s">
        <v>79</v>
      </c>
      <c r="AV190" s="12" t="s">
        <v>181</v>
      </c>
      <c r="AW190" s="12" t="s">
        <v>33</v>
      </c>
      <c r="AX190" s="12" t="s">
        <v>77</v>
      </c>
      <c r="AY190" s="255" t="s">
        <v>174</v>
      </c>
    </row>
    <row r="191" s="1" customFormat="1" ht="16.5" customHeight="1">
      <c r="B191" s="46"/>
      <c r="C191" s="221" t="s">
        <v>320</v>
      </c>
      <c r="D191" s="221" t="s">
        <v>176</v>
      </c>
      <c r="E191" s="222" t="s">
        <v>321</v>
      </c>
      <c r="F191" s="223" t="s">
        <v>322</v>
      </c>
      <c r="G191" s="224" t="s">
        <v>201</v>
      </c>
      <c r="H191" s="225">
        <v>2.3740000000000001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40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181</v>
      </c>
      <c r="AT191" s="24" t="s">
        <v>176</v>
      </c>
      <c r="AU191" s="24" t="s">
        <v>79</v>
      </c>
      <c r="AY191" s="24" t="s">
        <v>174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77</v>
      </c>
      <c r="BK191" s="232">
        <f>ROUND(I191*H191,2)</f>
        <v>0</v>
      </c>
      <c r="BL191" s="24" t="s">
        <v>181</v>
      </c>
      <c r="BM191" s="24" t="s">
        <v>323</v>
      </c>
    </row>
    <row r="192" s="1" customFormat="1" ht="16.5" customHeight="1">
      <c r="B192" s="46"/>
      <c r="C192" s="221" t="s">
        <v>252</v>
      </c>
      <c r="D192" s="221" t="s">
        <v>176</v>
      </c>
      <c r="E192" s="222" t="s">
        <v>324</v>
      </c>
      <c r="F192" s="223" t="s">
        <v>325</v>
      </c>
      <c r="G192" s="224" t="s">
        <v>242</v>
      </c>
      <c r="H192" s="225">
        <v>0.151</v>
      </c>
      <c r="I192" s="226"/>
      <c r="J192" s="227">
        <f>ROUND(I192*H192,2)</f>
        <v>0</v>
      </c>
      <c r="K192" s="223" t="s">
        <v>180</v>
      </c>
      <c r="L192" s="72"/>
      <c r="M192" s="228" t="s">
        <v>21</v>
      </c>
      <c r="N192" s="229" t="s">
        <v>40</v>
      </c>
      <c r="O192" s="47"/>
      <c r="P192" s="230">
        <f>O192*H192</f>
        <v>0</v>
      </c>
      <c r="Q192" s="230">
        <v>1.0601700000000001</v>
      </c>
      <c r="R192" s="230">
        <f>Q192*H192</f>
        <v>0.16008567000000001</v>
      </c>
      <c r="S192" s="230">
        <v>0</v>
      </c>
      <c r="T192" s="231">
        <f>S192*H192</f>
        <v>0</v>
      </c>
      <c r="AR192" s="24" t="s">
        <v>181</v>
      </c>
      <c r="AT192" s="24" t="s">
        <v>176</v>
      </c>
      <c r="AU192" s="24" t="s">
        <v>79</v>
      </c>
      <c r="AY192" s="24" t="s">
        <v>174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77</v>
      </c>
      <c r="BK192" s="232">
        <f>ROUND(I192*H192,2)</f>
        <v>0</v>
      </c>
      <c r="BL192" s="24" t="s">
        <v>181</v>
      </c>
      <c r="BM192" s="24" t="s">
        <v>326</v>
      </c>
    </row>
    <row r="193" s="11" customFormat="1">
      <c r="B193" s="233"/>
      <c r="C193" s="234"/>
      <c r="D193" s="235" t="s">
        <v>182</v>
      </c>
      <c r="E193" s="236" t="s">
        <v>21</v>
      </c>
      <c r="F193" s="237" t="s">
        <v>327</v>
      </c>
      <c r="G193" s="234"/>
      <c r="H193" s="238">
        <v>0.151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182</v>
      </c>
      <c r="AU193" s="244" t="s">
        <v>79</v>
      </c>
      <c r="AV193" s="11" t="s">
        <v>79</v>
      </c>
      <c r="AW193" s="11" t="s">
        <v>33</v>
      </c>
      <c r="AX193" s="11" t="s">
        <v>69</v>
      </c>
      <c r="AY193" s="244" t="s">
        <v>174</v>
      </c>
    </row>
    <row r="194" s="12" customFormat="1">
      <c r="B194" s="245"/>
      <c r="C194" s="246"/>
      <c r="D194" s="235" t="s">
        <v>182</v>
      </c>
      <c r="E194" s="247" t="s">
        <v>21</v>
      </c>
      <c r="F194" s="248" t="s">
        <v>184</v>
      </c>
      <c r="G194" s="246"/>
      <c r="H194" s="249">
        <v>0.151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182</v>
      </c>
      <c r="AU194" s="255" t="s">
        <v>79</v>
      </c>
      <c r="AV194" s="12" t="s">
        <v>181</v>
      </c>
      <c r="AW194" s="12" t="s">
        <v>33</v>
      </c>
      <c r="AX194" s="12" t="s">
        <v>77</v>
      </c>
      <c r="AY194" s="255" t="s">
        <v>174</v>
      </c>
    </row>
    <row r="195" s="1" customFormat="1" ht="16.5" customHeight="1">
      <c r="B195" s="46"/>
      <c r="C195" s="221" t="s">
        <v>328</v>
      </c>
      <c r="D195" s="221" t="s">
        <v>176</v>
      </c>
      <c r="E195" s="222" t="s">
        <v>329</v>
      </c>
      <c r="F195" s="223" t="s">
        <v>330</v>
      </c>
      <c r="G195" s="224" t="s">
        <v>242</v>
      </c>
      <c r="H195" s="225">
        <v>0.050999999999999997</v>
      </c>
      <c r="I195" s="226"/>
      <c r="J195" s="227">
        <f>ROUND(I195*H195,2)</f>
        <v>0</v>
      </c>
      <c r="K195" s="223" t="s">
        <v>180</v>
      </c>
      <c r="L195" s="72"/>
      <c r="M195" s="228" t="s">
        <v>21</v>
      </c>
      <c r="N195" s="229" t="s">
        <v>40</v>
      </c>
      <c r="O195" s="47"/>
      <c r="P195" s="230">
        <f>O195*H195</f>
        <v>0</v>
      </c>
      <c r="Q195" s="230">
        <v>1.0525899999999999</v>
      </c>
      <c r="R195" s="230">
        <f>Q195*H195</f>
        <v>0.053682089999999995</v>
      </c>
      <c r="S195" s="230">
        <v>0</v>
      </c>
      <c r="T195" s="231">
        <f>S195*H195</f>
        <v>0</v>
      </c>
      <c r="AR195" s="24" t="s">
        <v>181</v>
      </c>
      <c r="AT195" s="24" t="s">
        <v>176</v>
      </c>
      <c r="AU195" s="24" t="s">
        <v>79</v>
      </c>
      <c r="AY195" s="24" t="s">
        <v>174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77</v>
      </c>
      <c r="BK195" s="232">
        <f>ROUND(I195*H195,2)</f>
        <v>0</v>
      </c>
      <c r="BL195" s="24" t="s">
        <v>181</v>
      </c>
      <c r="BM195" s="24" t="s">
        <v>331</v>
      </c>
    </row>
    <row r="196" s="11" customFormat="1">
      <c r="B196" s="233"/>
      <c r="C196" s="234"/>
      <c r="D196" s="235" t="s">
        <v>182</v>
      </c>
      <c r="E196" s="236" t="s">
        <v>21</v>
      </c>
      <c r="F196" s="237" t="s">
        <v>332</v>
      </c>
      <c r="G196" s="234"/>
      <c r="H196" s="238">
        <v>0.050999999999999997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182</v>
      </c>
      <c r="AU196" s="244" t="s">
        <v>79</v>
      </c>
      <c r="AV196" s="11" t="s">
        <v>79</v>
      </c>
      <c r="AW196" s="11" t="s">
        <v>33</v>
      </c>
      <c r="AX196" s="11" t="s">
        <v>69</v>
      </c>
      <c r="AY196" s="244" t="s">
        <v>174</v>
      </c>
    </row>
    <row r="197" s="12" customFormat="1">
      <c r="B197" s="245"/>
      <c r="C197" s="246"/>
      <c r="D197" s="235" t="s">
        <v>182</v>
      </c>
      <c r="E197" s="247" t="s">
        <v>21</v>
      </c>
      <c r="F197" s="248" t="s">
        <v>184</v>
      </c>
      <c r="G197" s="246"/>
      <c r="H197" s="249">
        <v>0.050999999999999997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182</v>
      </c>
      <c r="AU197" s="255" t="s">
        <v>79</v>
      </c>
      <c r="AV197" s="12" t="s">
        <v>181</v>
      </c>
      <c r="AW197" s="12" t="s">
        <v>33</v>
      </c>
      <c r="AX197" s="12" t="s">
        <v>77</v>
      </c>
      <c r="AY197" s="255" t="s">
        <v>174</v>
      </c>
    </row>
    <row r="198" s="1" customFormat="1" ht="16.5" customHeight="1">
      <c r="B198" s="46"/>
      <c r="C198" s="221" t="s">
        <v>256</v>
      </c>
      <c r="D198" s="221" t="s">
        <v>176</v>
      </c>
      <c r="E198" s="222" t="s">
        <v>333</v>
      </c>
      <c r="F198" s="223" t="s">
        <v>334</v>
      </c>
      <c r="G198" s="224" t="s">
        <v>179</v>
      </c>
      <c r="H198" s="225">
        <v>0.216</v>
      </c>
      <c r="I198" s="226"/>
      <c r="J198" s="227">
        <f>ROUND(I198*H198,2)</f>
        <v>0</v>
      </c>
      <c r="K198" s="223" t="s">
        <v>180</v>
      </c>
      <c r="L198" s="72"/>
      <c r="M198" s="228" t="s">
        <v>21</v>
      </c>
      <c r="N198" s="229" t="s">
        <v>40</v>
      </c>
      <c r="O198" s="47"/>
      <c r="P198" s="230">
        <f>O198*H198</f>
        <v>0</v>
      </c>
      <c r="Q198" s="230">
        <v>2.2563399999999998</v>
      </c>
      <c r="R198" s="230">
        <f>Q198*H198</f>
        <v>0.48736943999999993</v>
      </c>
      <c r="S198" s="230">
        <v>0</v>
      </c>
      <c r="T198" s="231">
        <f>S198*H198</f>
        <v>0</v>
      </c>
      <c r="AR198" s="24" t="s">
        <v>181</v>
      </c>
      <c r="AT198" s="24" t="s">
        <v>176</v>
      </c>
      <c r="AU198" s="24" t="s">
        <v>79</v>
      </c>
      <c r="AY198" s="24" t="s">
        <v>174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77</v>
      </c>
      <c r="BK198" s="232">
        <f>ROUND(I198*H198,2)</f>
        <v>0</v>
      </c>
      <c r="BL198" s="24" t="s">
        <v>181</v>
      </c>
      <c r="BM198" s="24" t="s">
        <v>335</v>
      </c>
    </row>
    <row r="199" s="11" customFormat="1">
      <c r="B199" s="233"/>
      <c r="C199" s="234"/>
      <c r="D199" s="235" t="s">
        <v>182</v>
      </c>
      <c r="E199" s="236" t="s">
        <v>21</v>
      </c>
      <c r="F199" s="237" t="s">
        <v>336</v>
      </c>
      <c r="G199" s="234"/>
      <c r="H199" s="238">
        <v>0.216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182</v>
      </c>
      <c r="AU199" s="244" t="s">
        <v>79</v>
      </c>
      <c r="AV199" s="11" t="s">
        <v>79</v>
      </c>
      <c r="AW199" s="11" t="s">
        <v>33</v>
      </c>
      <c r="AX199" s="11" t="s">
        <v>69</v>
      </c>
      <c r="AY199" s="244" t="s">
        <v>174</v>
      </c>
    </row>
    <row r="200" s="12" customFormat="1">
      <c r="B200" s="245"/>
      <c r="C200" s="246"/>
      <c r="D200" s="235" t="s">
        <v>182</v>
      </c>
      <c r="E200" s="247" t="s">
        <v>21</v>
      </c>
      <c r="F200" s="248" t="s">
        <v>184</v>
      </c>
      <c r="G200" s="246"/>
      <c r="H200" s="249">
        <v>0.216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182</v>
      </c>
      <c r="AU200" s="255" t="s">
        <v>79</v>
      </c>
      <c r="AV200" s="12" t="s">
        <v>181</v>
      </c>
      <c r="AW200" s="12" t="s">
        <v>33</v>
      </c>
      <c r="AX200" s="12" t="s">
        <v>77</v>
      </c>
      <c r="AY200" s="255" t="s">
        <v>174</v>
      </c>
    </row>
    <row r="201" s="10" customFormat="1" ht="29.88" customHeight="1">
      <c r="B201" s="205"/>
      <c r="C201" s="206"/>
      <c r="D201" s="207" t="s">
        <v>68</v>
      </c>
      <c r="E201" s="219" t="s">
        <v>188</v>
      </c>
      <c r="F201" s="219" t="s">
        <v>337</v>
      </c>
      <c r="G201" s="206"/>
      <c r="H201" s="206"/>
      <c r="I201" s="209"/>
      <c r="J201" s="220">
        <f>BK201</f>
        <v>0</v>
      </c>
      <c r="K201" s="206"/>
      <c r="L201" s="211"/>
      <c r="M201" s="212"/>
      <c r="N201" s="213"/>
      <c r="O201" s="213"/>
      <c r="P201" s="214">
        <f>SUM(P202:P243)</f>
        <v>0</v>
      </c>
      <c r="Q201" s="213"/>
      <c r="R201" s="214">
        <f>SUM(R202:R243)</f>
        <v>11.33653932</v>
      </c>
      <c r="S201" s="213"/>
      <c r="T201" s="215">
        <f>SUM(T202:T243)</f>
        <v>0</v>
      </c>
      <c r="AR201" s="216" t="s">
        <v>77</v>
      </c>
      <c r="AT201" s="217" t="s">
        <v>68</v>
      </c>
      <c r="AU201" s="217" t="s">
        <v>77</v>
      </c>
      <c r="AY201" s="216" t="s">
        <v>174</v>
      </c>
      <c r="BK201" s="218">
        <f>SUM(BK202:BK243)</f>
        <v>0</v>
      </c>
    </row>
    <row r="202" s="1" customFormat="1" ht="25.5" customHeight="1">
      <c r="B202" s="46"/>
      <c r="C202" s="221" t="s">
        <v>338</v>
      </c>
      <c r="D202" s="221" t="s">
        <v>176</v>
      </c>
      <c r="E202" s="222" t="s">
        <v>339</v>
      </c>
      <c r="F202" s="223" t="s">
        <v>340</v>
      </c>
      <c r="G202" s="224" t="s">
        <v>179</v>
      </c>
      <c r="H202" s="225">
        <v>1.6539999999999999</v>
      </c>
      <c r="I202" s="226"/>
      <c r="J202" s="227">
        <f>ROUND(I202*H202,2)</f>
        <v>0</v>
      </c>
      <c r="K202" s="223" t="s">
        <v>180</v>
      </c>
      <c r="L202" s="72"/>
      <c r="M202" s="228" t="s">
        <v>21</v>
      </c>
      <c r="N202" s="229" t="s">
        <v>40</v>
      </c>
      <c r="O202" s="47"/>
      <c r="P202" s="230">
        <f>O202*H202</f>
        <v>0</v>
      </c>
      <c r="Q202" s="230">
        <v>1.8775</v>
      </c>
      <c r="R202" s="230">
        <f>Q202*H202</f>
        <v>3.1053849999999996</v>
      </c>
      <c r="S202" s="230">
        <v>0</v>
      </c>
      <c r="T202" s="231">
        <f>S202*H202</f>
        <v>0</v>
      </c>
      <c r="AR202" s="24" t="s">
        <v>181</v>
      </c>
      <c r="AT202" s="24" t="s">
        <v>176</v>
      </c>
      <c r="AU202" s="24" t="s">
        <v>79</v>
      </c>
      <c r="AY202" s="24" t="s">
        <v>174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77</v>
      </c>
      <c r="BK202" s="232">
        <f>ROUND(I202*H202,2)</f>
        <v>0</v>
      </c>
      <c r="BL202" s="24" t="s">
        <v>181</v>
      </c>
      <c r="BM202" s="24" t="s">
        <v>341</v>
      </c>
    </row>
    <row r="203" s="13" customFormat="1">
      <c r="B203" s="256"/>
      <c r="C203" s="257"/>
      <c r="D203" s="235" t="s">
        <v>182</v>
      </c>
      <c r="E203" s="258" t="s">
        <v>21</v>
      </c>
      <c r="F203" s="259" t="s">
        <v>342</v>
      </c>
      <c r="G203" s="257"/>
      <c r="H203" s="258" t="s">
        <v>21</v>
      </c>
      <c r="I203" s="260"/>
      <c r="J203" s="257"/>
      <c r="K203" s="257"/>
      <c r="L203" s="261"/>
      <c r="M203" s="262"/>
      <c r="N203" s="263"/>
      <c r="O203" s="263"/>
      <c r="P203" s="263"/>
      <c r="Q203" s="263"/>
      <c r="R203" s="263"/>
      <c r="S203" s="263"/>
      <c r="T203" s="264"/>
      <c r="AT203" s="265" t="s">
        <v>182</v>
      </c>
      <c r="AU203" s="265" t="s">
        <v>79</v>
      </c>
      <c r="AV203" s="13" t="s">
        <v>77</v>
      </c>
      <c r="AW203" s="13" t="s">
        <v>33</v>
      </c>
      <c r="AX203" s="13" t="s">
        <v>69</v>
      </c>
      <c r="AY203" s="265" t="s">
        <v>174</v>
      </c>
    </row>
    <row r="204" s="11" customFormat="1">
      <c r="B204" s="233"/>
      <c r="C204" s="234"/>
      <c r="D204" s="235" t="s">
        <v>182</v>
      </c>
      <c r="E204" s="236" t="s">
        <v>21</v>
      </c>
      <c r="F204" s="237" t="s">
        <v>343</v>
      </c>
      <c r="G204" s="234"/>
      <c r="H204" s="238">
        <v>0.82699999999999996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182</v>
      </c>
      <c r="AU204" s="244" t="s">
        <v>79</v>
      </c>
      <c r="AV204" s="11" t="s">
        <v>79</v>
      </c>
      <c r="AW204" s="11" t="s">
        <v>33</v>
      </c>
      <c r="AX204" s="11" t="s">
        <v>69</v>
      </c>
      <c r="AY204" s="244" t="s">
        <v>174</v>
      </c>
    </row>
    <row r="205" s="11" customFormat="1">
      <c r="B205" s="233"/>
      <c r="C205" s="234"/>
      <c r="D205" s="235" t="s">
        <v>182</v>
      </c>
      <c r="E205" s="236" t="s">
        <v>21</v>
      </c>
      <c r="F205" s="237" t="s">
        <v>344</v>
      </c>
      <c r="G205" s="234"/>
      <c r="H205" s="238">
        <v>0.82699999999999996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182</v>
      </c>
      <c r="AU205" s="244" t="s">
        <v>79</v>
      </c>
      <c r="AV205" s="11" t="s">
        <v>79</v>
      </c>
      <c r="AW205" s="11" t="s">
        <v>33</v>
      </c>
      <c r="AX205" s="11" t="s">
        <v>69</v>
      </c>
      <c r="AY205" s="244" t="s">
        <v>174</v>
      </c>
    </row>
    <row r="206" s="12" customFormat="1">
      <c r="B206" s="245"/>
      <c r="C206" s="246"/>
      <c r="D206" s="235" t="s">
        <v>182</v>
      </c>
      <c r="E206" s="247" t="s">
        <v>21</v>
      </c>
      <c r="F206" s="248" t="s">
        <v>184</v>
      </c>
      <c r="G206" s="246"/>
      <c r="H206" s="249">
        <v>1.6539999999999999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AT206" s="255" t="s">
        <v>182</v>
      </c>
      <c r="AU206" s="255" t="s">
        <v>79</v>
      </c>
      <c r="AV206" s="12" t="s">
        <v>181</v>
      </c>
      <c r="AW206" s="12" t="s">
        <v>33</v>
      </c>
      <c r="AX206" s="12" t="s">
        <v>77</v>
      </c>
      <c r="AY206" s="255" t="s">
        <v>174</v>
      </c>
    </row>
    <row r="207" s="1" customFormat="1" ht="25.5" customHeight="1">
      <c r="B207" s="46"/>
      <c r="C207" s="221" t="s">
        <v>262</v>
      </c>
      <c r="D207" s="221" t="s">
        <v>176</v>
      </c>
      <c r="E207" s="222" t="s">
        <v>345</v>
      </c>
      <c r="F207" s="223" t="s">
        <v>346</v>
      </c>
      <c r="G207" s="224" t="s">
        <v>201</v>
      </c>
      <c r="H207" s="225">
        <v>13.022</v>
      </c>
      <c r="I207" s="226"/>
      <c r="J207" s="227">
        <f>ROUND(I207*H207,2)</f>
        <v>0</v>
      </c>
      <c r="K207" s="223" t="s">
        <v>180</v>
      </c>
      <c r="L207" s="72"/>
      <c r="M207" s="228" t="s">
        <v>21</v>
      </c>
      <c r="N207" s="229" t="s">
        <v>40</v>
      </c>
      <c r="O207" s="47"/>
      <c r="P207" s="230">
        <f>O207*H207</f>
        <v>0</v>
      </c>
      <c r="Q207" s="230">
        <v>0.34661999999999998</v>
      </c>
      <c r="R207" s="230">
        <f>Q207*H207</f>
        <v>4.5136856400000003</v>
      </c>
      <c r="S207" s="230">
        <v>0</v>
      </c>
      <c r="T207" s="231">
        <f>S207*H207</f>
        <v>0</v>
      </c>
      <c r="AR207" s="24" t="s">
        <v>181</v>
      </c>
      <c r="AT207" s="24" t="s">
        <v>176</v>
      </c>
      <c r="AU207" s="24" t="s">
        <v>79</v>
      </c>
      <c r="AY207" s="24" t="s">
        <v>174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77</v>
      </c>
      <c r="BK207" s="232">
        <f>ROUND(I207*H207,2)</f>
        <v>0</v>
      </c>
      <c r="BL207" s="24" t="s">
        <v>181</v>
      </c>
      <c r="BM207" s="24" t="s">
        <v>347</v>
      </c>
    </row>
    <row r="208" s="11" customFormat="1">
      <c r="B208" s="233"/>
      <c r="C208" s="234"/>
      <c r="D208" s="235" t="s">
        <v>182</v>
      </c>
      <c r="E208" s="236" t="s">
        <v>21</v>
      </c>
      <c r="F208" s="237" t="s">
        <v>348</v>
      </c>
      <c r="G208" s="234"/>
      <c r="H208" s="238">
        <v>3.8399999999999999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182</v>
      </c>
      <c r="AU208" s="244" t="s">
        <v>79</v>
      </c>
      <c r="AV208" s="11" t="s">
        <v>79</v>
      </c>
      <c r="AW208" s="11" t="s">
        <v>33</v>
      </c>
      <c r="AX208" s="11" t="s">
        <v>69</v>
      </c>
      <c r="AY208" s="244" t="s">
        <v>174</v>
      </c>
    </row>
    <row r="209" s="11" customFormat="1">
      <c r="B209" s="233"/>
      <c r="C209" s="234"/>
      <c r="D209" s="235" t="s">
        <v>182</v>
      </c>
      <c r="E209" s="236" t="s">
        <v>21</v>
      </c>
      <c r="F209" s="237" t="s">
        <v>349</v>
      </c>
      <c r="G209" s="234"/>
      <c r="H209" s="238">
        <v>9.1820000000000004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182</v>
      </c>
      <c r="AU209" s="244" t="s">
        <v>79</v>
      </c>
      <c r="AV209" s="11" t="s">
        <v>79</v>
      </c>
      <c r="AW209" s="11" t="s">
        <v>33</v>
      </c>
      <c r="AX209" s="11" t="s">
        <v>69</v>
      </c>
      <c r="AY209" s="244" t="s">
        <v>174</v>
      </c>
    </row>
    <row r="210" s="12" customFormat="1">
      <c r="B210" s="245"/>
      <c r="C210" s="246"/>
      <c r="D210" s="235" t="s">
        <v>182</v>
      </c>
      <c r="E210" s="247" t="s">
        <v>21</v>
      </c>
      <c r="F210" s="248" t="s">
        <v>184</v>
      </c>
      <c r="G210" s="246"/>
      <c r="H210" s="249">
        <v>13.022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182</v>
      </c>
      <c r="AU210" s="255" t="s">
        <v>79</v>
      </c>
      <c r="AV210" s="12" t="s">
        <v>181</v>
      </c>
      <c r="AW210" s="12" t="s">
        <v>33</v>
      </c>
      <c r="AX210" s="12" t="s">
        <v>77</v>
      </c>
      <c r="AY210" s="255" t="s">
        <v>174</v>
      </c>
    </row>
    <row r="211" s="1" customFormat="1" ht="16.5" customHeight="1">
      <c r="B211" s="46"/>
      <c r="C211" s="221" t="s">
        <v>350</v>
      </c>
      <c r="D211" s="221" t="s">
        <v>176</v>
      </c>
      <c r="E211" s="222" t="s">
        <v>351</v>
      </c>
      <c r="F211" s="223" t="s">
        <v>352</v>
      </c>
      <c r="G211" s="224" t="s">
        <v>242</v>
      </c>
      <c r="H211" s="225">
        <v>0.098000000000000004</v>
      </c>
      <c r="I211" s="226"/>
      <c r="J211" s="227">
        <f>ROUND(I211*H211,2)</f>
        <v>0</v>
      </c>
      <c r="K211" s="223" t="s">
        <v>180</v>
      </c>
      <c r="L211" s="72"/>
      <c r="M211" s="228" t="s">
        <v>21</v>
      </c>
      <c r="N211" s="229" t="s">
        <v>40</v>
      </c>
      <c r="O211" s="47"/>
      <c r="P211" s="230">
        <f>O211*H211</f>
        <v>0</v>
      </c>
      <c r="Q211" s="230">
        <v>1.04881</v>
      </c>
      <c r="R211" s="230">
        <f>Q211*H211</f>
        <v>0.10278338000000001</v>
      </c>
      <c r="S211" s="230">
        <v>0</v>
      </c>
      <c r="T211" s="231">
        <f>S211*H211</f>
        <v>0</v>
      </c>
      <c r="AR211" s="24" t="s">
        <v>181</v>
      </c>
      <c r="AT211" s="24" t="s">
        <v>176</v>
      </c>
      <c r="AU211" s="24" t="s">
        <v>79</v>
      </c>
      <c r="AY211" s="24" t="s">
        <v>174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77</v>
      </c>
      <c r="BK211" s="232">
        <f>ROUND(I211*H211,2)</f>
        <v>0</v>
      </c>
      <c r="BL211" s="24" t="s">
        <v>181</v>
      </c>
      <c r="BM211" s="24" t="s">
        <v>353</v>
      </c>
    </row>
    <row r="212" s="11" customFormat="1">
      <c r="B212" s="233"/>
      <c r="C212" s="234"/>
      <c r="D212" s="235" t="s">
        <v>182</v>
      </c>
      <c r="E212" s="236" t="s">
        <v>21</v>
      </c>
      <c r="F212" s="237" t="s">
        <v>354</v>
      </c>
      <c r="G212" s="234"/>
      <c r="H212" s="238">
        <v>0.098000000000000004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182</v>
      </c>
      <c r="AU212" s="244" t="s">
        <v>79</v>
      </c>
      <c r="AV212" s="11" t="s">
        <v>79</v>
      </c>
      <c r="AW212" s="11" t="s">
        <v>33</v>
      </c>
      <c r="AX212" s="11" t="s">
        <v>69</v>
      </c>
      <c r="AY212" s="244" t="s">
        <v>174</v>
      </c>
    </row>
    <row r="213" s="12" customFormat="1">
      <c r="B213" s="245"/>
      <c r="C213" s="246"/>
      <c r="D213" s="235" t="s">
        <v>182</v>
      </c>
      <c r="E213" s="247" t="s">
        <v>21</v>
      </c>
      <c r="F213" s="248" t="s">
        <v>184</v>
      </c>
      <c r="G213" s="246"/>
      <c r="H213" s="249">
        <v>0.098000000000000004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182</v>
      </c>
      <c r="AU213" s="255" t="s">
        <v>79</v>
      </c>
      <c r="AV213" s="12" t="s">
        <v>181</v>
      </c>
      <c r="AW213" s="12" t="s">
        <v>33</v>
      </c>
      <c r="AX213" s="12" t="s">
        <v>77</v>
      </c>
      <c r="AY213" s="255" t="s">
        <v>174</v>
      </c>
    </row>
    <row r="214" s="1" customFormat="1" ht="16.5" customHeight="1">
      <c r="B214" s="46"/>
      <c r="C214" s="221" t="s">
        <v>266</v>
      </c>
      <c r="D214" s="221" t="s">
        <v>176</v>
      </c>
      <c r="E214" s="222" t="s">
        <v>355</v>
      </c>
      <c r="F214" s="223" t="s">
        <v>356</v>
      </c>
      <c r="G214" s="224" t="s">
        <v>242</v>
      </c>
      <c r="H214" s="225">
        <v>1.8959999999999999</v>
      </c>
      <c r="I214" s="226"/>
      <c r="J214" s="227">
        <f>ROUND(I214*H214,2)</f>
        <v>0</v>
      </c>
      <c r="K214" s="223" t="s">
        <v>180</v>
      </c>
      <c r="L214" s="72"/>
      <c r="M214" s="228" t="s">
        <v>21</v>
      </c>
      <c r="N214" s="229" t="s">
        <v>40</v>
      </c>
      <c r="O214" s="47"/>
      <c r="P214" s="230">
        <f>O214*H214</f>
        <v>0</v>
      </c>
      <c r="Q214" s="230">
        <v>1.0900000000000001</v>
      </c>
      <c r="R214" s="230">
        <f>Q214*H214</f>
        <v>2.06664</v>
      </c>
      <c r="S214" s="230">
        <v>0</v>
      </c>
      <c r="T214" s="231">
        <f>S214*H214</f>
        <v>0</v>
      </c>
      <c r="AR214" s="24" t="s">
        <v>181</v>
      </c>
      <c r="AT214" s="24" t="s">
        <v>176</v>
      </c>
      <c r="AU214" s="24" t="s">
        <v>79</v>
      </c>
      <c r="AY214" s="24" t="s">
        <v>174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77</v>
      </c>
      <c r="BK214" s="232">
        <f>ROUND(I214*H214,2)</f>
        <v>0</v>
      </c>
      <c r="BL214" s="24" t="s">
        <v>181</v>
      </c>
      <c r="BM214" s="24" t="s">
        <v>357</v>
      </c>
    </row>
    <row r="215" s="13" customFormat="1">
      <c r="B215" s="256"/>
      <c r="C215" s="257"/>
      <c r="D215" s="235" t="s">
        <v>182</v>
      </c>
      <c r="E215" s="258" t="s">
        <v>21</v>
      </c>
      <c r="F215" s="259" t="s">
        <v>358</v>
      </c>
      <c r="G215" s="257"/>
      <c r="H215" s="258" t="s">
        <v>21</v>
      </c>
      <c r="I215" s="260"/>
      <c r="J215" s="257"/>
      <c r="K215" s="257"/>
      <c r="L215" s="261"/>
      <c r="M215" s="262"/>
      <c r="N215" s="263"/>
      <c r="O215" s="263"/>
      <c r="P215" s="263"/>
      <c r="Q215" s="263"/>
      <c r="R215" s="263"/>
      <c r="S215" s="263"/>
      <c r="T215" s="264"/>
      <c r="AT215" s="265" t="s">
        <v>182</v>
      </c>
      <c r="AU215" s="265" t="s">
        <v>79</v>
      </c>
      <c r="AV215" s="13" t="s">
        <v>77</v>
      </c>
      <c r="AW215" s="13" t="s">
        <v>33</v>
      </c>
      <c r="AX215" s="13" t="s">
        <v>69</v>
      </c>
      <c r="AY215" s="265" t="s">
        <v>174</v>
      </c>
    </row>
    <row r="216" s="11" customFormat="1">
      <c r="B216" s="233"/>
      <c r="C216" s="234"/>
      <c r="D216" s="235" t="s">
        <v>182</v>
      </c>
      <c r="E216" s="236" t="s">
        <v>21</v>
      </c>
      <c r="F216" s="237" t="s">
        <v>359</v>
      </c>
      <c r="G216" s="234"/>
      <c r="H216" s="238">
        <v>0.84299999999999997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182</v>
      </c>
      <c r="AU216" s="244" t="s">
        <v>79</v>
      </c>
      <c r="AV216" s="11" t="s">
        <v>79</v>
      </c>
      <c r="AW216" s="11" t="s">
        <v>33</v>
      </c>
      <c r="AX216" s="11" t="s">
        <v>69</v>
      </c>
      <c r="AY216" s="244" t="s">
        <v>174</v>
      </c>
    </row>
    <row r="217" s="11" customFormat="1">
      <c r="B217" s="233"/>
      <c r="C217" s="234"/>
      <c r="D217" s="235" t="s">
        <v>182</v>
      </c>
      <c r="E217" s="236" t="s">
        <v>21</v>
      </c>
      <c r="F217" s="237" t="s">
        <v>360</v>
      </c>
      <c r="G217" s="234"/>
      <c r="H217" s="238">
        <v>0.031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182</v>
      </c>
      <c r="AU217" s="244" t="s">
        <v>79</v>
      </c>
      <c r="AV217" s="11" t="s">
        <v>79</v>
      </c>
      <c r="AW217" s="11" t="s">
        <v>33</v>
      </c>
      <c r="AX217" s="11" t="s">
        <v>69</v>
      </c>
      <c r="AY217" s="244" t="s">
        <v>174</v>
      </c>
    </row>
    <row r="218" s="11" customFormat="1">
      <c r="B218" s="233"/>
      <c r="C218" s="234"/>
      <c r="D218" s="235" t="s">
        <v>182</v>
      </c>
      <c r="E218" s="236" t="s">
        <v>21</v>
      </c>
      <c r="F218" s="237" t="s">
        <v>361</v>
      </c>
      <c r="G218" s="234"/>
      <c r="H218" s="238">
        <v>0.38200000000000001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182</v>
      </c>
      <c r="AU218" s="244" t="s">
        <v>79</v>
      </c>
      <c r="AV218" s="11" t="s">
        <v>79</v>
      </c>
      <c r="AW218" s="11" t="s">
        <v>33</v>
      </c>
      <c r="AX218" s="11" t="s">
        <v>69</v>
      </c>
      <c r="AY218" s="244" t="s">
        <v>174</v>
      </c>
    </row>
    <row r="219" s="11" customFormat="1">
      <c r="B219" s="233"/>
      <c r="C219" s="234"/>
      <c r="D219" s="235" t="s">
        <v>182</v>
      </c>
      <c r="E219" s="236" t="s">
        <v>21</v>
      </c>
      <c r="F219" s="237" t="s">
        <v>362</v>
      </c>
      <c r="G219" s="234"/>
      <c r="H219" s="238">
        <v>0.64000000000000001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182</v>
      </c>
      <c r="AU219" s="244" t="s">
        <v>79</v>
      </c>
      <c r="AV219" s="11" t="s">
        <v>79</v>
      </c>
      <c r="AW219" s="11" t="s">
        <v>33</v>
      </c>
      <c r="AX219" s="11" t="s">
        <v>69</v>
      </c>
      <c r="AY219" s="244" t="s">
        <v>174</v>
      </c>
    </row>
    <row r="220" s="12" customFormat="1">
      <c r="B220" s="245"/>
      <c r="C220" s="246"/>
      <c r="D220" s="235" t="s">
        <v>182</v>
      </c>
      <c r="E220" s="247" t="s">
        <v>21</v>
      </c>
      <c r="F220" s="248" t="s">
        <v>184</v>
      </c>
      <c r="G220" s="246"/>
      <c r="H220" s="249">
        <v>1.8959999999999999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182</v>
      </c>
      <c r="AU220" s="255" t="s">
        <v>79</v>
      </c>
      <c r="AV220" s="12" t="s">
        <v>181</v>
      </c>
      <c r="AW220" s="12" t="s">
        <v>33</v>
      </c>
      <c r="AX220" s="12" t="s">
        <v>77</v>
      </c>
      <c r="AY220" s="255" t="s">
        <v>174</v>
      </c>
    </row>
    <row r="221" s="1" customFormat="1" ht="16.5" customHeight="1">
      <c r="B221" s="46"/>
      <c r="C221" s="221" t="s">
        <v>363</v>
      </c>
      <c r="D221" s="221" t="s">
        <v>176</v>
      </c>
      <c r="E221" s="222" t="s">
        <v>364</v>
      </c>
      <c r="F221" s="223" t="s">
        <v>365</v>
      </c>
      <c r="G221" s="224" t="s">
        <v>242</v>
      </c>
      <c r="H221" s="225">
        <v>0.255</v>
      </c>
      <c r="I221" s="226"/>
      <c r="J221" s="227">
        <f>ROUND(I221*H221,2)</f>
        <v>0</v>
      </c>
      <c r="K221" s="223" t="s">
        <v>180</v>
      </c>
      <c r="L221" s="72"/>
      <c r="M221" s="228" t="s">
        <v>21</v>
      </c>
      <c r="N221" s="229" t="s">
        <v>40</v>
      </c>
      <c r="O221" s="47"/>
      <c r="P221" s="230">
        <f>O221*H221</f>
        <v>0</v>
      </c>
      <c r="Q221" s="230">
        <v>1.0900000000000001</v>
      </c>
      <c r="R221" s="230">
        <f>Q221*H221</f>
        <v>0.27795000000000003</v>
      </c>
      <c r="S221" s="230">
        <v>0</v>
      </c>
      <c r="T221" s="231">
        <f>S221*H221</f>
        <v>0</v>
      </c>
      <c r="AR221" s="24" t="s">
        <v>181</v>
      </c>
      <c r="AT221" s="24" t="s">
        <v>176</v>
      </c>
      <c r="AU221" s="24" t="s">
        <v>79</v>
      </c>
      <c r="AY221" s="24" t="s">
        <v>174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77</v>
      </c>
      <c r="BK221" s="232">
        <f>ROUND(I221*H221,2)</f>
        <v>0</v>
      </c>
      <c r="BL221" s="24" t="s">
        <v>181</v>
      </c>
      <c r="BM221" s="24" t="s">
        <v>366</v>
      </c>
    </row>
    <row r="222" s="11" customFormat="1">
      <c r="B222" s="233"/>
      <c r="C222" s="234"/>
      <c r="D222" s="235" t="s">
        <v>182</v>
      </c>
      <c r="E222" s="236" t="s">
        <v>21</v>
      </c>
      <c r="F222" s="237" t="s">
        <v>367</v>
      </c>
      <c r="G222" s="234"/>
      <c r="H222" s="238">
        <v>0.255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182</v>
      </c>
      <c r="AU222" s="244" t="s">
        <v>79</v>
      </c>
      <c r="AV222" s="11" t="s">
        <v>79</v>
      </c>
      <c r="AW222" s="11" t="s">
        <v>33</v>
      </c>
      <c r="AX222" s="11" t="s">
        <v>69</v>
      </c>
      <c r="AY222" s="244" t="s">
        <v>174</v>
      </c>
    </row>
    <row r="223" s="12" customFormat="1">
      <c r="B223" s="245"/>
      <c r="C223" s="246"/>
      <c r="D223" s="235" t="s">
        <v>182</v>
      </c>
      <c r="E223" s="247" t="s">
        <v>21</v>
      </c>
      <c r="F223" s="248" t="s">
        <v>184</v>
      </c>
      <c r="G223" s="246"/>
      <c r="H223" s="249">
        <v>0.255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AT223" s="255" t="s">
        <v>182</v>
      </c>
      <c r="AU223" s="255" t="s">
        <v>79</v>
      </c>
      <c r="AV223" s="12" t="s">
        <v>181</v>
      </c>
      <c r="AW223" s="12" t="s">
        <v>33</v>
      </c>
      <c r="AX223" s="12" t="s">
        <v>77</v>
      </c>
      <c r="AY223" s="255" t="s">
        <v>174</v>
      </c>
    </row>
    <row r="224" s="1" customFormat="1" ht="25.5" customHeight="1">
      <c r="B224" s="46"/>
      <c r="C224" s="221" t="s">
        <v>269</v>
      </c>
      <c r="D224" s="221" t="s">
        <v>176</v>
      </c>
      <c r="E224" s="222" t="s">
        <v>368</v>
      </c>
      <c r="F224" s="223" t="s">
        <v>369</v>
      </c>
      <c r="G224" s="224" t="s">
        <v>272</v>
      </c>
      <c r="H224" s="225">
        <v>20</v>
      </c>
      <c r="I224" s="226"/>
      <c r="J224" s="227">
        <f>ROUND(I224*H224,2)</f>
        <v>0</v>
      </c>
      <c r="K224" s="223" t="s">
        <v>180</v>
      </c>
      <c r="L224" s="72"/>
      <c r="M224" s="228" t="s">
        <v>21</v>
      </c>
      <c r="N224" s="229" t="s">
        <v>40</v>
      </c>
      <c r="O224" s="47"/>
      <c r="P224" s="230">
        <f>O224*H224</f>
        <v>0</v>
      </c>
      <c r="Q224" s="230">
        <v>0.023910000000000001</v>
      </c>
      <c r="R224" s="230">
        <f>Q224*H224</f>
        <v>0.47820000000000001</v>
      </c>
      <c r="S224" s="230">
        <v>0</v>
      </c>
      <c r="T224" s="231">
        <f>S224*H224</f>
        <v>0</v>
      </c>
      <c r="AR224" s="24" t="s">
        <v>181</v>
      </c>
      <c r="AT224" s="24" t="s">
        <v>176</v>
      </c>
      <c r="AU224" s="24" t="s">
        <v>79</v>
      </c>
      <c r="AY224" s="24" t="s">
        <v>174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77</v>
      </c>
      <c r="BK224" s="232">
        <f>ROUND(I224*H224,2)</f>
        <v>0</v>
      </c>
      <c r="BL224" s="24" t="s">
        <v>181</v>
      </c>
      <c r="BM224" s="24" t="s">
        <v>370</v>
      </c>
    </row>
    <row r="225" s="11" customFormat="1">
      <c r="B225" s="233"/>
      <c r="C225" s="234"/>
      <c r="D225" s="235" t="s">
        <v>182</v>
      </c>
      <c r="E225" s="236" t="s">
        <v>21</v>
      </c>
      <c r="F225" s="237" t="s">
        <v>371</v>
      </c>
      <c r="G225" s="234"/>
      <c r="H225" s="238">
        <v>20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182</v>
      </c>
      <c r="AU225" s="244" t="s">
        <v>79</v>
      </c>
      <c r="AV225" s="11" t="s">
        <v>79</v>
      </c>
      <c r="AW225" s="11" t="s">
        <v>33</v>
      </c>
      <c r="AX225" s="11" t="s">
        <v>69</v>
      </c>
      <c r="AY225" s="244" t="s">
        <v>174</v>
      </c>
    </row>
    <row r="226" s="12" customFormat="1">
      <c r="B226" s="245"/>
      <c r="C226" s="246"/>
      <c r="D226" s="235" t="s">
        <v>182</v>
      </c>
      <c r="E226" s="247" t="s">
        <v>21</v>
      </c>
      <c r="F226" s="248" t="s">
        <v>184</v>
      </c>
      <c r="G226" s="246"/>
      <c r="H226" s="249">
        <v>20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182</v>
      </c>
      <c r="AU226" s="255" t="s">
        <v>79</v>
      </c>
      <c r="AV226" s="12" t="s">
        <v>181</v>
      </c>
      <c r="AW226" s="12" t="s">
        <v>33</v>
      </c>
      <c r="AX226" s="12" t="s">
        <v>77</v>
      </c>
      <c r="AY226" s="255" t="s">
        <v>174</v>
      </c>
    </row>
    <row r="227" s="1" customFormat="1" ht="25.5" customHeight="1">
      <c r="B227" s="46"/>
      <c r="C227" s="221" t="s">
        <v>372</v>
      </c>
      <c r="D227" s="221" t="s">
        <v>176</v>
      </c>
      <c r="E227" s="222" t="s">
        <v>373</v>
      </c>
      <c r="F227" s="223" t="s">
        <v>374</v>
      </c>
      <c r="G227" s="224" t="s">
        <v>201</v>
      </c>
      <c r="H227" s="225">
        <v>1</v>
      </c>
      <c r="I227" s="226"/>
      <c r="J227" s="227">
        <f>ROUND(I227*H227,2)</f>
        <v>0</v>
      </c>
      <c r="K227" s="223" t="s">
        <v>180</v>
      </c>
      <c r="L227" s="72"/>
      <c r="M227" s="228" t="s">
        <v>21</v>
      </c>
      <c r="N227" s="229" t="s">
        <v>40</v>
      </c>
      <c r="O227" s="47"/>
      <c r="P227" s="230">
        <f>O227*H227</f>
        <v>0</v>
      </c>
      <c r="Q227" s="230">
        <v>0.25364999999999999</v>
      </c>
      <c r="R227" s="230">
        <f>Q227*H227</f>
        <v>0.25364999999999999</v>
      </c>
      <c r="S227" s="230">
        <v>0</v>
      </c>
      <c r="T227" s="231">
        <f>S227*H227</f>
        <v>0</v>
      </c>
      <c r="AR227" s="24" t="s">
        <v>181</v>
      </c>
      <c r="AT227" s="24" t="s">
        <v>176</v>
      </c>
      <c r="AU227" s="24" t="s">
        <v>79</v>
      </c>
      <c r="AY227" s="24" t="s">
        <v>174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77</v>
      </c>
      <c r="BK227" s="232">
        <f>ROUND(I227*H227,2)</f>
        <v>0</v>
      </c>
      <c r="BL227" s="24" t="s">
        <v>181</v>
      </c>
      <c r="BM227" s="24" t="s">
        <v>375</v>
      </c>
    </row>
    <row r="228" s="11" customFormat="1">
      <c r="B228" s="233"/>
      <c r="C228" s="234"/>
      <c r="D228" s="235" t="s">
        <v>182</v>
      </c>
      <c r="E228" s="236" t="s">
        <v>21</v>
      </c>
      <c r="F228" s="237" t="s">
        <v>376</v>
      </c>
      <c r="G228" s="234"/>
      <c r="H228" s="238">
        <v>1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182</v>
      </c>
      <c r="AU228" s="244" t="s">
        <v>79</v>
      </c>
      <c r="AV228" s="11" t="s">
        <v>79</v>
      </c>
      <c r="AW228" s="11" t="s">
        <v>33</v>
      </c>
      <c r="AX228" s="11" t="s">
        <v>69</v>
      </c>
      <c r="AY228" s="244" t="s">
        <v>174</v>
      </c>
    </row>
    <row r="229" s="12" customFormat="1">
      <c r="B229" s="245"/>
      <c r="C229" s="246"/>
      <c r="D229" s="235" t="s">
        <v>182</v>
      </c>
      <c r="E229" s="247" t="s">
        <v>21</v>
      </c>
      <c r="F229" s="248" t="s">
        <v>184</v>
      </c>
      <c r="G229" s="246"/>
      <c r="H229" s="249">
        <v>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182</v>
      </c>
      <c r="AU229" s="255" t="s">
        <v>79</v>
      </c>
      <c r="AV229" s="12" t="s">
        <v>181</v>
      </c>
      <c r="AW229" s="12" t="s">
        <v>33</v>
      </c>
      <c r="AX229" s="12" t="s">
        <v>77</v>
      </c>
      <c r="AY229" s="255" t="s">
        <v>174</v>
      </c>
    </row>
    <row r="230" s="1" customFormat="1" ht="25.5" customHeight="1">
      <c r="B230" s="46"/>
      <c r="C230" s="221" t="s">
        <v>273</v>
      </c>
      <c r="D230" s="221" t="s">
        <v>176</v>
      </c>
      <c r="E230" s="222" t="s">
        <v>377</v>
      </c>
      <c r="F230" s="223" t="s">
        <v>378</v>
      </c>
      <c r="G230" s="224" t="s">
        <v>201</v>
      </c>
      <c r="H230" s="225">
        <v>2.1219999999999999</v>
      </c>
      <c r="I230" s="226"/>
      <c r="J230" s="227">
        <f>ROUND(I230*H230,2)</f>
        <v>0</v>
      </c>
      <c r="K230" s="223" t="s">
        <v>180</v>
      </c>
      <c r="L230" s="72"/>
      <c r="M230" s="228" t="s">
        <v>21</v>
      </c>
      <c r="N230" s="229" t="s">
        <v>40</v>
      </c>
      <c r="O230" s="47"/>
      <c r="P230" s="230">
        <f>O230*H230</f>
        <v>0</v>
      </c>
      <c r="Q230" s="230">
        <v>0.25364999999999999</v>
      </c>
      <c r="R230" s="230">
        <f>Q230*H230</f>
        <v>0.53824529999999993</v>
      </c>
      <c r="S230" s="230">
        <v>0</v>
      </c>
      <c r="T230" s="231">
        <f>S230*H230</f>
        <v>0</v>
      </c>
      <c r="AR230" s="24" t="s">
        <v>181</v>
      </c>
      <c r="AT230" s="24" t="s">
        <v>176</v>
      </c>
      <c r="AU230" s="24" t="s">
        <v>79</v>
      </c>
      <c r="AY230" s="24" t="s">
        <v>174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77</v>
      </c>
      <c r="BK230" s="232">
        <f>ROUND(I230*H230,2)</f>
        <v>0</v>
      </c>
      <c r="BL230" s="24" t="s">
        <v>181</v>
      </c>
      <c r="BM230" s="24" t="s">
        <v>379</v>
      </c>
    </row>
    <row r="231" s="13" customFormat="1">
      <c r="B231" s="256"/>
      <c r="C231" s="257"/>
      <c r="D231" s="235" t="s">
        <v>182</v>
      </c>
      <c r="E231" s="258" t="s">
        <v>21</v>
      </c>
      <c r="F231" s="259" t="s">
        <v>342</v>
      </c>
      <c r="G231" s="257"/>
      <c r="H231" s="258" t="s">
        <v>21</v>
      </c>
      <c r="I231" s="260"/>
      <c r="J231" s="257"/>
      <c r="K231" s="257"/>
      <c r="L231" s="261"/>
      <c r="M231" s="262"/>
      <c r="N231" s="263"/>
      <c r="O231" s="263"/>
      <c r="P231" s="263"/>
      <c r="Q231" s="263"/>
      <c r="R231" s="263"/>
      <c r="S231" s="263"/>
      <c r="T231" s="264"/>
      <c r="AT231" s="265" t="s">
        <v>182</v>
      </c>
      <c r="AU231" s="265" t="s">
        <v>79</v>
      </c>
      <c r="AV231" s="13" t="s">
        <v>77</v>
      </c>
      <c r="AW231" s="13" t="s">
        <v>33</v>
      </c>
      <c r="AX231" s="13" t="s">
        <v>69</v>
      </c>
      <c r="AY231" s="265" t="s">
        <v>174</v>
      </c>
    </row>
    <row r="232" s="11" customFormat="1">
      <c r="B232" s="233"/>
      <c r="C232" s="234"/>
      <c r="D232" s="235" t="s">
        <v>182</v>
      </c>
      <c r="E232" s="236" t="s">
        <v>21</v>
      </c>
      <c r="F232" s="237" t="s">
        <v>380</v>
      </c>
      <c r="G232" s="234"/>
      <c r="H232" s="238">
        <v>2.1219999999999999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182</v>
      </c>
      <c r="AU232" s="244" t="s">
        <v>79</v>
      </c>
      <c r="AV232" s="11" t="s">
        <v>79</v>
      </c>
      <c r="AW232" s="11" t="s">
        <v>33</v>
      </c>
      <c r="AX232" s="11" t="s">
        <v>69</v>
      </c>
      <c r="AY232" s="244" t="s">
        <v>174</v>
      </c>
    </row>
    <row r="233" s="12" customFormat="1">
      <c r="B233" s="245"/>
      <c r="C233" s="246"/>
      <c r="D233" s="235" t="s">
        <v>182</v>
      </c>
      <c r="E233" s="247" t="s">
        <v>21</v>
      </c>
      <c r="F233" s="248" t="s">
        <v>184</v>
      </c>
      <c r="G233" s="246"/>
      <c r="H233" s="249">
        <v>2.1219999999999999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AT233" s="255" t="s">
        <v>182</v>
      </c>
      <c r="AU233" s="255" t="s">
        <v>79</v>
      </c>
      <c r="AV233" s="12" t="s">
        <v>181</v>
      </c>
      <c r="AW233" s="12" t="s">
        <v>33</v>
      </c>
      <c r="AX233" s="12" t="s">
        <v>77</v>
      </c>
      <c r="AY233" s="255" t="s">
        <v>174</v>
      </c>
    </row>
    <row r="234" s="1" customFormat="1" ht="16.5" customHeight="1">
      <c r="B234" s="46"/>
      <c r="C234" s="221" t="s">
        <v>381</v>
      </c>
      <c r="D234" s="221" t="s">
        <v>176</v>
      </c>
      <c r="E234" s="222" t="s">
        <v>382</v>
      </c>
      <c r="F234" s="223" t="s">
        <v>383</v>
      </c>
      <c r="G234" s="224" t="s">
        <v>384</v>
      </c>
      <c r="H234" s="225">
        <v>1</v>
      </c>
      <c r="I234" s="226"/>
      <c r="J234" s="227">
        <f>ROUND(I234*H234,2)</f>
        <v>0</v>
      </c>
      <c r="K234" s="223" t="s">
        <v>21</v>
      </c>
      <c r="L234" s="72"/>
      <c r="M234" s="228" t="s">
        <v>21</v>
      </c>
      <c r="N234" s="229" t="s">
        <v>40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AR234" s="24" t="s">
        <v>181</v>
      </c>
      <c r="AT234" s="24" t="s">
        <v>176</v>
      </c>
      <c r="AU234" s="24" t="s">
        <v>79</v>
      </c>
      <c r="AY234" s="24" t="s">
        <v>174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77</v>
      </c>
      <c r="BK234" s="232">
        <f>ROUND(I234*H234,2)</f>
        <v>0</v>
      </c>
      <c r="BL234" s="24" t="s">
        <v>181</v>
      </c>
      <c r="BM234" s="24" t="s">
        <v>385</v>
      </c>
    </row>
    <row r="235" s="11" customFormat="1">
      <c r="B235" s="233"/>
      <c r="C235" s="234"/>
      <c r="D235" s="235" t="s">
        <v>182</v>
      </c>
      <c r="E235" s="236" t="s">
        <v>21</v>
      </c>
      <c r="F235" s="237" t="s">
        <v>77</v>
      </c>
      <c r="G235" s="234"/>
      <c r="H235" s="238">
        <v>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182</v>
      </c>
      <c r="AU235" s="244" t="s">
        <v>79</v>
      </c>
      <c r="AV235" s="11" t="s">
        <v>79</v>
      </c>
      <c r="AW235" s="11" t="s">
        <v>33</v>
      </c>
      <c r="AX235" s="11" t="s">
        <v>69</v>
      </c>
      <c r="AY235" s="244" t="s">
        <v>174</v>
      </c>
    </row>
    <row r="236" s="12" customFormat="1">
      <c r="B236" s="245"/>
      <c r="C236" s="246"/>
      <c r="D236" s="235" t="s">
        <v>182</v>
      </c>
      <c r="E236" s="247" t="s">
        <v>21</v>
      </c>
      <c r="F236" s="248" t="s">
        <v>184</v>
      </c>
      <c r="G236" s="246"/>
      <c r="H236" s="249">
        <v>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182</v>
      </c>
      <c r="AU236" s="255" t="s">
        <v>79</v>
      </c>
      <c r="AV236" s="12" t="s">
        <v>181</v>
      </c>
      <c r="AW236" s="12" t="s">
        <v>33</v>
      </c>
      <c r="AX236" s="12" t="s">
        <v>77</v>
      </c>
      <c r="AY236" s="255" t="s">
        <v>174</v>
      </c>
    </row>
    <row r="237" s="1" customFormat="1" ht="16.5" customHeight="1">
      <c r="B237" s="46"/>
      <c r="C237" s="221" t="s">
        <v>277</v>
      </c>
      <c r="D237" s="221" t="s">
        <v>176</v>
      </c>
      <c r="E237" s="222" t="s">
        <v>386</v>
      </c>
      <c r="F237" s="223" t="s">
        <v>387</v>
      </c>
      <c r="G237" s="224" t="s">
        <v>201</v>
      </c>
      <c r="H237" s="225">
        <v>8.1660000000000004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40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181</v>
      </c>
      <c r="AT237" s="24" t="s">
        <v>176</v>
      </c>
      <c r="AU237" s="24" t="s">
        <v>79</v>
      </c>
      <c r="AY237" s="24" t="s">
        <v>174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77</v>
      </c>
      <c r="BK237" s="232">
        <f>ROUND(I237*H237,2)</f>
        <v>0</v>
      </c>
      <c r="BL237" s="24" t="s">
        <v>181</v>
      </c>
      <c r="BM237" s="24" t="s">
        <v>388</v>
      </c>
    </row>
    <row r="238" s="11" customFormat="1">
      <c r="B238" s="233"/>
      <c r="C238" s="234"/>
      <c r="D238" s="235" t="s">
        <v>182</v>
      </c>
      <c r="E238" s="236" t="s">
        <v>21</v>
      </c>
      <c r="F238" s="237" t="s">
        <v>389</v>
      </c>
      <c r="G238" s="234"/>
      <c r="H238" s="238">
        <v>4.7999999999999998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182</v>
      </c>
      <c r="AU238" s="244" t="s">
        <v>79</v>
      </c>
      <c r="AV238" s="11" t="s">
        <v>79</v>
      </c>
      <c r="AW238" s="11" t="s">
        <v>33</v>
      </c>
      <c r="AX238" s="11" t="s">
        <v>69</v>
      </c>
      <c r="AY238" s="244" t="s">
        <v>174</v>
      </c>
    </row>
    <row r="239" s="11" customFormat="1">
      <c r="B239" s="233"/>
      <c r="C239" s="234"/>
      <c r="D239" s="235" t="s">
        <v>182</v>
      </c>
      <c r="E239" s="236" t="s">
        <v>21</v>
      </c>
      <c r="F239" s="237" t="s">
        <v>390</v>
      </c>
      <c r="G239" s="234"/>
      <c r="H239" s="238">
        <v>3.3660000000000001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182</v>
      </c>
      <c r="AU239" s="244" t="s">
        <v>79</v>
      </c>
      <c r="AV239" s="11" t="s">
        <v>79</v>
      </c>
      <c r="AW239" s="11" t="s">
        <v>33</v>
      </c>
      <c r="AX239" s="11" t="s">
        <v>69</v>
      </c>
      <c r="AY239" s="244" t="s">
        <v>174</v>
      </c>
    </row>
    <row r="240" s="12" customFormat="1">
      <c r="B240" s="245"/>
      <c r="C240" s="246"/>
      <c r="D240" s="235" t="s">
        <v>182</v>
      </c>
      <c r="E240" s="247" t="s">
        <v>21</v>
      </c>
      <c r="F240" s="248" t="s">
        <v>184</v>
      </c>
      <c r="G240" s="246"/>
      <c r="H240" s="249">
        <v>8.1660000000000004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182</v>
      </c>
      <c r="AU240" s="255" t="s">
        <v>79</v>
      </c>
      <c r="AV240" s="12" t="s">
        <v>181</v>
      </c>
      <c r="AW240" s="12" t="s">
        <v>33</v>
      </c>
      <c r="AX240" s="12" t="s">
        <v>77</v>
      </c>
      <c r="AY240" s="255" t="s">
        <v>174</v>
      </c>
    </row>
    <row r="241" s="1" customFormat="1" ht="16.5" customHeight="1">
      <c r="B241" s="46"/>
      <c r="C241" s="221" t="s">
        <v>391</v>
      </c>
      <c r="D241" s="221" t="s">
        <v>176</v>
      </c>
      <c r="E241" s="222" t="s">
        <v>392</v>
      </c>
      <c r="F241" s="223" t="s">
        <v>393</v>
      </c>
      <c r="G241" s="224" t="s">
        <v>179</v>
      </c>
      <c r="H241" s="225">
        <v>2.3999999999999999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40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181</v>
      </c>
      <c r="AT241" s="24" t="s">
        <v>176</v>
      </c>
      <c r="AU241" s="24" t="s">
        <v>79</v>
      </c>
      <c r="AY241" s="24" t="s">
        <v>174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77</v>
      </c>
      <c r="BK241" s="232">
        <f>ROUND(I241*H241,2)</f>
        <v>0</v>
      </c>
      <c r="BL241" s="24" t="s">
        <v>181</v>
      </c>
      <c r="BM241" s="24" t="s">
        <v>394</v>
      </c>
    </row>
    <row r="242" s="11" customFormat="1">
      <c r="B242" s="233"/>
      <c r="C242" s="234"/>
      <c r="D242" s="235" t="s">
        <v>182</v>
      </c>
      <c r="E242" s="236" t="s">
        <v>21</v>
      </c>
      <c r="F242" s="237" t="s">
        <v>395</v>
      </c>
      <c r="G242" s="234"/>
      <c r="H242" s="238">
        <v>2.3999999999999999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182</v>
      </c>
      <c r="AU242" s="244" t="s">
        <v>79</v>
      </c>
      <c r="AV242" s="11" t="s">
        <v>79</v>
      </c>
      <c r="AW242" s="11" t="s">
        <v>33</v>
      </c>
      <c r="AX242" s="11" t="s">
        <v>69</v>
      </c>
      <c r="AY242" s="244" t="s">
        <v>174</v>
      </c>
    </row>
    <row r="243" s="12" customFormat="1">
      <c r="B243" s="245"/>
      <c r="C243" s="246"/>
      <c r="D243" s="235" t="s">
        <v>182</v>
      </c>
      <c r="E243" s="247" t="s">
        <v>21</v>
      </c>
      <c r="F243" s="248" t="s">
        <v>184</v>
      </c>
      <c r="G243" s="246"/>
      <c r="H243" s="249">
        <v>2.3999999999999999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182</v>
      </c>
      <c r="AU243" s="255" t="s">
        <v>79</v>
      </c>
      <c r="AV243" s="12" t="s">
        <v>181</v>
      </c>
      <c r="AW243" s="12" t="s">
        <v>33</v>
      </c>
      <c r="AX243" s="12" t="s">
        <v>77</v>
      </c>
      <c r="AY243" s="255" t="s">
        <v>174</v>
      </c>
    </row>
    <row r="244" s="10" customFormat="1" ht="29.88" customHeight="1">
      <c r="B244" s="205"/>
      <c r="C244" s="206"/>
      <c r="D244" s="207" t="s">
        <v>68</v>
      </c>
      <c r="E244" s="219" t="s">
        <v>181</v>
      </c>
      <c r="F244" s="219" t="s">
        <v>396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SUM(P245:P277)</f>
        <v>0</v>
      </c>
      <c r="Q244" s="213"/>
      <c r="R244" s="214">
        <f>SUM(R245:R277)</f>
        <v>18.333723540000001</v>
      </c>
      <c r="S244" s="213"/>
      <c r="T244" s="215">
        <f>SUM(T245:T277)</f>
        <v>0</v>
      </c>
      <c r="AR244" s="216" t="s">
        <v>77</v>
      </c>
      <c r="AT244" s="217" t="s">
        <v>68</v>
      </c>
      <c r="AU244" s="217" t="s">
        <v>77</v>
      </c>
      <c r="AY244" s="216" t="s">
        <v>174</v>
      </c>
      <c r="BK244" s="218">
        <f>SUM(BK245:BK277)</f>
        <v>0</v>
      </c>
    </row>
    <row r="245" s="1" customFormat="1" ht="16.5" customHeight="1">
      <c r="B245" s="46"/>
      <c r="C245" s="221" t="s">
        <v>281</v>
      </c>
      <c r="D245" s="221" t="s">
        <v>176</v>
      </c>
      <c r="E245" s="222" t="s">
        <v>397</v>
      </c>
      <c r="F245" s="223" t="s">
        <v>398</v>
      </c>
      <c r="G245" s="224" t="s">
        <v>272</v>
      </c>
      <c r="H245" s="225">
        <v>8</v>
      </c>
      <c r="I245" s="226"/>
      <c r="J245" s="227">
        <f>ROUND(I245*H245,2)</f>
        <v>0</v>
      </c>
      <c r="K245" s="223" t="s">
        <v>180</v>
      </c>
      <c r="L245" s="72"/>
      <c r="M245" s="228" t="s">
        <v>21</v>
      </c>
      <c r="N245" s="229" t="s">
        <v>40</v>
      </c>
      <c r="O245" s="47"/>
      <c r="P245" s="230">
        <f>O245*H245</f>
        <v>0</v>
      </c>
      <c r="Q245" s="230">
        <v>0.0045900000000000003</v>
      </c>
      <c r="R245" s="230">
        <f>Q245*H245</f>
        <v>0.036720000000000003</v>
      </c>
      <c r="S245" s="230">
        <v>0</v>
      </c>
      <c r="T245" s="231">
        <f>S245*H245</f>
        <v>0</v>
      </c>
      <c r="AR245" s="24" t="s">
        <v>181</v>
      </c>
      <c r="AT245" s="24" t="s">
        <v>176</v>
      </c>
      <c r="AU245" s="24" t="s">
        <v>79</v>
      </c>
      <c r="AY245" s="24" t="s">
        <v>174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77</v>
      </c>
      <c r="BK245" s="232">
        <f>ROUND(I245*H245,2)</f>
        <v>0</v>
      </c>
      <c r="BL245" s="24" t="s">
        <v>181</v>
      </c>
      <c r="BM245" s="24" t="s">
        <v>399</v>
      </c>
    </row>
    <row r="246" s="11" customFormat="1">
      <c r="B246" s="233"/>
      <c r="C246" s="234"/>
      <c r="D246" s="235" t="s">
        <v>182</v>
      </c>
      <c r="E246" s="236" t="s">
        <v>21</v>
      </c>
      <c r="F246" s="237" t="s">
        <v>400</v>
      </c>
      <c r="G246" s="234"/>
      <c r="H246" s="238">
        <v>8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182</v>
      </c>
      <c r="AU246" s="244" t="s">
        <v>79</v>
      </c>
      <c r="AV246" s="11" t="s">
        <v>79</v>
      </c>
      <c r="AW246" s="11" t="s">
        <v>33</v>
      </c>
      <c r="AX246" s="11" t="s">
        <v>69</v>
      </c>
      <c r="AY246" s="244" t="s">
        <v>174</v>
      </c>
    </row>
    <row r="247" s="12" customFormat="1">
      <c r="B247" s="245"/>
      <c r="C247" s="246"/>
      <c r="D247" s="235" t="s">
        <v>182</v>
      </c>
      <c r="E247" s="247" t="s">
        <v>21</v>
      </c>
      <c r="F247" s="248" t="s">
        <v>184</v>
      </c>
      <c r="G247" s="246"/>
      <c r="H247" s="249">
        <v>8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182</v>
      </c>
      <c r="AU247" s="255" t="s">
        <v>79</v>
      </c>
      <c r="AV247" s="12" t="s">
        <v>181</v>
      </c>
      <c r="AW247" s="12" t="s">
        <v>33</v>
      </c>
      <c r="AX247" s="12" t="s">
        <v>77</v>
      </c>
      <c r="AY247" s="255" t="s">
        <v>174</v>
      </c>
    </row>
    <row r="248" s="1" customFormat="1" ht="16.5" customHeight="1">
      <c r="B248" s="46"/>
      <c r="C248" s="266" t="s">
        <v>401</v>
      </c>
      <c r="D248" s="266" t="s">
        <v>258</v>
      </c>
      <c r="E248" s="267" t="s">
        <v>402</v>
      </c>
      <c r="F248" s="268" t="s">
        <v>403</v>
      </c>
      <c r="G248" s="269" t="s">
        <v>272</v>
      </c>
      <c r="H248" s="270">
        <v>8</v>
      </c>
      <c r="I248" s="271"/>
      <c r="J248" s="272">
        <f>ROUND(I248*H248,2)</f>
        <v>0</v>
      </c>
      <c r="K248" s="268" t="s">
        <v>180</v>
      </c>
      <c r="L248" s="273"/>
      <c r="M248" s="274" t="s">
        <v>21</v>
      </c>
      <c r="N248" s="275" t="s">
        <v>40</v>
      </c>
      <c r="O248" s="47"/>
      <c r="P248" s="230">
        <f>O248*H248</f>
        <v>0</v>
      </c>
      <c r="Q248" s="230">
        <v>0.107</v>
      </c>
      <c r="R248" s="230">
        <f>Q248*H248</f>
        <v>0.85599999999999998</v>
      </c>
      <c r="S248" s="230">
        <v>0</v>
      </c>
      <c r="T248" s="231">
        <f>S248*H248</f>
        <v>0</v>
      </c>
      <c r="AR248" s="24" t="s">
        <v>196</v>
      </c>
      <c r="AT248" s="24" t="s">
        <v>258</v>
      </c>
      <c r="AU248" s="24" t="s">
        <v>79</v>
      </c>
      <c r="AY248" s="24" t="s">
        <v>174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77</v>
      </c>
      <c r="BK248" s="232">
        <f>ROUND(I248*H248,2)</f>
        <v>0</v>
      </c>
      <c r="BL248" s="24" t="s">
        <v>181</v>
      </c>
      <c r="BM248" s="24" t="s">
        <v>404</v>
      </c>
    </row>
    <row r="249" s="1" customFormat="1" ht="16.5" customHeight="1">
      <c r="B249" s="46"/>
      <c r="C249" s="221" t="s">
        <v>284</v>
      </c>
      <c r="D249" s="221" t="s">
        <v>176</v>
      </c>
      <c r="E249" s="222" t="s">
        <v>405</v>
      </c>
      <c r="F249" s="223" t="s">
        <v>406</v>
      </c>
      <c r="G249" s="224" t="s">
        <v>179</v>
      </c>
      <c r="H249" s="225">
        <v>0.40999999999999998</v>
      </c>
      <c r="I249" s="226"/>
      <c r="J249" s="227">
        <f>ROUND(I249*H249,2)</f>
        <v>0</v>
      </c>
      <c r="K249" s="223" t="s">
        <v>180</v>
      </c>
      <c r="L249" s="72"/>
      <c r="M249" s="228" t="s">
        <v>21</v>
      </c>
      <c r="N249" s="229" t="s">
        <v>40</v>
      </c>
      <c r="O249" s="47"/>
      <c r="P249" s="230">
        <f>O249*H249</f>
        <v>0</v>
      </c>
      <c r="Q249" s="230">
        <v>2.45343</v>
      </c>
      <c r="R249" s="230">
        <f>Q249*H249</f>
        <v>1.0059062999999999</v>
      </c>
      <c r="S249" s="230">
        <v>0</v>
      </c>
      <c r="T249" s="231">
        <f>S249*H249</f>
        <v>0</v>
      </c>
      <c r="AR249" s="24" t="s">
        <v>181</v>
      </c>
      <c r="AT249" s="24" t="s">
        <v>176</v>
      </c>
      <c r="AU249" s="24" t="s">
        <v>79</v>
      </c>
      <c r="AY249" s="24" t="s">
        <v>174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77</v>
      </c>
      <c r="BK249" s="232">
        <f>ROUND(I249*H249,2)</f>
        <v>0</v>
      </c>
      <c r="BL249" s="24" t="s">
        <v>181</v>
      </c>
      <c r="BM249" s="24" t="s">
        <v>407</v>
      </c>
    </row>
    <row r="250" s="11" customFormat="1">
      <c r="B250" s="233"/>
      <c r="C250" s="234"/>
      <c r="D250" s="235" t="s">
        <v>182</v>
      </c>
      <c r="E250" s="236" t="s">
        <v>21</v>
      </c>
      <c r="F250" s="237" t="s">
        <v>408</v>
      </c>
      <c r="G250" s="234"/>
      <c r="H250" s="238">
        <v>0.40999999999999998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182</v>
      </c>
      <c r="AU250" s="244" t="s">
        <v>79</v>
      </c>
      <c r="AV250" s="11" t="s">
        <v>79</v>
      </c>
      <c r="AW250" s="11" t="s">
        <v>33</v>
      </c>
      <c r="AX250" s="11" t="s">
        <v>69</v>
      </c>
      <c r="AY250" s="244" t="s">
        <v>174</v>
      </c>
    </row>
    <row r="251" s="12" customFormat="1">
      <c r="B251" s="245"/>
      <c r="C251" s="246"/>
      <c r="D251" s="235" t="s">
        <v>182</v>
      </c>
      <c r="E251" s="247" t="s">
        <v>21</v>
      </c>
      <c r="F251" s="248" t="s">
        <v>184</v>
      </c>
      <c r="G251" s="246"/>
      <c r="H251" s="249">
        <v>0.40999999999999998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AT251" s="255" t="s">
        <v>182</v>
      </c>
      <c r="AU251" s="255" t="s">
        <v>79</v>
      </c>
      <c r="AV251" s="12" t="s">
        <v>181</v>
      </c>
      <c r="AW251" s="12" t="s">
        <v>33</v>
      </c>
      <c r="AX251" s="12" t="s">
        <v>77</v>
      </c>
      <c r="AY251" s="255" t="s">
        <v>174</v>
      </c>
    </row>
    <row r="252" s="1" customFormat="1" ht="16.5" customHeight="1">
      <c r="B252" s="46"/>
      <c r="C252" s="221" t="s">
        <v>409</v>
      </c>
      <c r="D252" s="221" t="s">
        <v>176</v>
      </c>
      <c r="E252" s="222" t="s">
        <v>410</v>
      </c>
      <c r="F252" s="223" t="s">
        <v>411</v>
      </c>
      <c r="G252" s="224" t="s">
        <v>201</v>
      </c>
      <c r="H252" s="225">
        <v>0.72499999999999998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40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181</v>
      </c>
      <c r="AT252" s="24" t="s">
        <v>176</v>
      </c>
      <c r="AU252" s="24" t="s">
        <v>79</v>
      </c>
      <c r="AY252" s="24" t="s">
        <v>174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77</v>
      </c>
      <c r="BK252" s="232">
        <f>ROUND(I252*H252,2)</f>
        <v>0</v>
      </c>
      <c r="BL252" s="24" t="s">
        <v>181</v>
      </c>
      <c r="BM252" s="24" t="s">
        <v>412</v>
      </c>
    </row>
    <row r="253" s="11" customFormat="1">
      <c r="B253" s="233"/>
      <c r="C253" s="234"/>
      <c r="D253" s="235" t="s">
        <v>182</v>
      </c>
      <c r="E253" s="236" t="s">
        <v>21</v>
      </c>
      <c r="F253" s="237" t="s">
        <v>413</v>
      </c>
      <c r="G253" s="234"/>
      <c r="H253" s="238">
        <v>0.72499999999999998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182</v>
      </c>
      <c r="AU253" s="244" t="s">
        <v>79</v>
      </c>
      <c r="AV253" s="11" t="s">
        <v>79</v>
      </c>
      <c r="AW253" s="11" t="s">
        <v>33</v>
      </c>
      <c r="AX253" s="11" t="s">
        <v>69</v>
      </c>
      <c r="AY253" s="244" t="s">
        <v>174</v>
      </c>
    </row>
    <row r="254" s="12" customFormat="1">
      <c r="B254" s="245"/>
      <c r="C254" s="246"/>
      <c r="D254" s="235" t="s">
        <v>182</v>
      </c>
      <c r="E254" s="247" t="s">
        <v>21</v>
      </c>
      <c r="F254" s="248" t="s">
        <v>184</v>
      </c>
      <c r="G254" s="246"/>
      <c r="H254" s="249">
        <v>0.72499999999999998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AT254" s="255" t="s">
        <v>182</v>
      </c>
      <c r="AU254" s="255" t="s">
        <v>79</v>
      </c>
      <c r="AV254" s="12" t="s">
        <v>181</v>
      </c>
      <c r="AW254" s="12" t="s">
        <v>33</v>
      </c>
      <c r="AX254" s="12" t="s">
        <v>77</v>
      </c>
      <c r="AY254" s="255" t="s">
        <v>174</v>
      </c>
    </row>
    <row r="255" s="1" customFormat="1" ht="16.5" customHeight="1">
      <c r="B255" s="46"/>
      <c r="C255" s="221" t="s">
        <v>288</v>
      </c>
      <c r="D255" s="221" t="s">
        <v>176</v>
      </c>
      <c r="E255" s="222" t="s">
        <v>414</v>
      </c>
      <c r="F255" s="223" t="s">
        <v>415</v>
      </c>
      <c r="G255" s="224" t="s">
        <v>201</v>
      </c>
      <c r="H255" s="225">
        <v>0.72499999999999998</v>
      </c>
      <c r="I255" s="226"/>
      <c r="J255" s="227">
        <f>ROUND(I255*H255,2)</f>
        <v>0</v>
      </c>
      <c r="K255" s="223" t="s">
        <v>21</v>
      </c>
      <c r="L255" s="72"/>
      <c r="M255" s="228" t="s">
        <v>21</v>
      </c>
      <c r="N255" s="229" t="s">
        <v>40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181</v>
      </c>
      <c r="AT255" s="24" t="s">
        <v>176</v>
      </c>
      <c r="AU255" s="24" t="s">
        <v>79</v>
      </c>
      <c r="AY255" s="24" t="s">
        <v>174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77</v>
      </c>
      <c r="BK255" s="232">
        <f>ROUND(I255*H255,2)</f>
        <v>0</v>
      </c>
      <c r="BL255" s="24" t="s">
        <v>181</v>
      </c>
      <c r="BM255" s="24" t="s">
        <v>416</v>
      </c>
    </row>
    <row r="256" s="1" customFormat="1" ht="16.5" customHeight="1">
      <c r="B256" s="46"/>
      <c r="C256" s="221" t="s">
        <v>417</v>
      </c>
      <c r="D256" s="221" t="s">
        <v>176</v>
      </c>
      <c r="E256" s="222" t="s">
        <v>418</v>
      </c>
      <c r="F256" s="223" t="s">
        <v>419</v>
      </c>
      <c r="G256" s="224" t="s">
        <v>201</v>
      </c>
      <c r="H256" s="225">
        <v>0.72499999999999998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40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181</v>
      </c>
      <c r="AT256" s="24" t="s">
        <v>176</v>
      </c>
      <c r="AU256" s="24" t="s">
        <v>79</v>
      </c>
      <c r="AY256" s="24" t="s">
        <v>174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77</v>
      </c>
      <c r="BK256" s="232">
        <f>ROUND(I256*H256,2)</f>
        <v>0</v>
      </c>
      <c r="BL256" s="24" t="s">
        <v>181</v>
      </c>
      <c r="BM256" s="24" t="s">
        <v>420</v>
      </c>
    </row>
    <row r="257" s="11" customFormat="1">
      <c r="B257" s="233"/>
      <c r="C257" s="234"/>
      <c r="D257" s="235" t="s">
        <v>182</v>
      </c>
      <c r="E257" s="236" t="s">
        <v>21</v>
      </c>
      <c r="F257" s="237" t="s">
        <v>413</v>
      </c>
      <c r="G257" s="234"/>
      <c r="H257" s="238">
        <v>0.72499999999999998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182</v>
      </c>
      <c r="AU257" s="244" t="s">
        <v>79</v>
      </c>
      <c r="AV257" s="11" t="s">
        <v>79</v>
      </c>
      <c r="AW257" s="11" t="s">
        <v>33</v>
      </c>
      <c r="AX257" s="11" t="s">
        <v>69</v>
      </c>
      <c r="AY257" s="244" t="s">
        <v>174</v>
      </c>
    </row>
    <row r="258" s="12" customFormat="1">
      <c r="B258" s="245"/>
      <c r="C258" s="246"/>
      <c r="D258" s="235" t="s">
        <v>182</v>
      </c>
      <c r="E258" s="247" t="s">
        <v>21</v>
      </c>
      <c r="F258" s="248" t="s">
        <v>184</v>
      </c>
      <c r="G258" s="246"/>
      <c r="H258" s="249">
        <v>0.72499999999999998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AT258" s="255" t="s">
        <v>182</v>
      </c>
      <c r="AU258" s="255" t="s">
        <v>79</v>
      </c>
      <c r="AV258" s="12" t="s">
        <v>181</v>
      </c>
      <c r="AW258" s="12" t="s">
        <v>33</v>
      </c>
      <c r="AX258" s="12" t="s">
        <v>77</v>
      </c>
      <c r="AY258" s="255" t="s">
        <v>174</v>
      </c>
    </row>
    <row r="259" s="1" customFormat="1" ht="16.5" customHeight="1">
      <c r="B259" s="46"/>
      <c r="C259" s="221" t="s">
        <v>292</v>
      </c>
      <c r="D259" s="221" t="s">
        <v>176</v>
      </c>
      <c r="E259" s="222" t="s">
        <v>421</v>
      </c>
      <c r="F259" s="223" t="s">
        <v>422</v>
      </c>
      <c r="G259" s="224" t="s">
        <v>201</v>
      </c>
      <c r="H259" s="225">
        <v>0.72499999999999998</v>
      </c>
      <c r="I259" s="226"/>
      <c r="J259" s="227">
        <f>ROUND(I259*H259,2)</f>
        <v>0</v>
      </c>
      <c r="K259" s="223" t="s">
        <v>21</v>
      </c>
      <c r="L259" s="72"/>
      <c r="M259" s="228" t="s">
        <v>21</v>
      </c>
      <c r="N259" s="229" t="s">
        <v>40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181</v>
      </c>
      <c r="AT259" s="24" t="s">
        <v>176</v>
      </c>
      <c r="AU259" s="24" t="s">
        <v>79</v>
      </c>
      <c r="AY259" s="24" t="s">
        <v>174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77</v>
      </c>
      <c r="BK259" s="232">
        <f>ROUND(I259*H259,2)</f>
        <v>0</v>
      </c>
      <c r="BL259" s="24" t="s">
        <v>181</v>
      </c>
      <c r="BM259" s="24" t="s">
        <v>423</v>
      </c>
    </row>
    <row r="260" s="1" customFormat="1" ht="25.5" customHeight="1">
      <c r="B260" s="46"/>
      <c r="C260" s="221" t="s">
        <v>424</v>
      </c>
      <c r="D260" s="221" t="s">
        <v>176</v>
      </c>
      <c r="E260" s="222" t="s">
        <v>425</v>
      </c>
      <c r="F260" s="223" t="s">
        <v>426</v>
      </c>
      <c r="G260" s="224" t="s">
        <v>201</v>
      </c>
      <c r="H260" s="225">
        <v>2.73</v>
      </c>
      <c r="I260" s="226"/>
      <c r="J260" s="227">
        <f>ROUND(I260*H260,2)</f>
        <v>0</v>
      </c>
      <c r="K260" s="223" t="s">
        <v>180</v>
      </c>
      <c r="L260" s="72"/>
      <c r="M260" s="228" t="s">
        <v>21</v>
      </c>
      <c r="N260" s="229" t="s">
        <v>40</v>
      </c>
      <c r="O260" s="47"/>
      <c r="P260" s="230">
        <f>O260*H260</f>
        <v>0</v>
      </c>
      <c r="Q260" s="230">
        <v>0.01128</v>
      </c>
      <c r="R260" s="230">
        <f>Q260*H260</f>
        <v>0.0307944</v>
      </c>
      <c r="S260" s="230">
        <v>0</v>
      </c>
      <c r="T260" s="231">
        <f>S260*H260</f>
        <v>0</v>
      </c>
      <c r="AR260" s="24" t="s">
        <v>181</v>
      </c>
      <c r="AT260" s="24" t="s">
        <v>176</v>
      </c>
      <c r="AU260" s="24" t="s">
        <v>79</v>
      </c>
      <c r="AY260" s="24" t="s">
        <v>174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77</v>
      </c>
      <c r="BK260" s="232">
        <f>ROUND(I260*H260,2)</f>
        <v>0</v>
      </c>
      <c r="BL260" s="24" t="s">
        <v>181</v>
      </c>
      <c r="BM260" s="24" t="s">
        <v>427</v>
      </c>
    </row>
    <row r="261" s="11" customFormat="1">
      <c r="B261" s="233"/>
      <c r="C261" s="234"/>
      <c r="D261" s="235" t="s">
        <v>182</v>
      </c>
      <c r="E261" s="236" t="s">
        <v>21</v>
      </c>
      <c r="F261" s="237" t="s">
        <v>428</v>
      </c>
      <c r="G261" s="234"/>
      <c r="H261" s="238">
        <v>2.73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182</v>
      </c>
      <c r="AU261" s="244" t="s">
        <v>79</v>
      </c>
      <c r="AV261" s="11" t="s">
        <v>79</v>
      </c>
      <c r="AW261" s="11" t="s">
        <v>33</v>
      </c>
      <c r="AX261" s="11" t="s">
        <v>69</v>
      </c>
      <c r="AY261" s="244" t="s">
        <v>174</v>
      </c>
    </row>
    <row r="262" s="12" customFormat="1">
      <c r="B262" s="245"/>
      <c r="C262" s="246"/>
      <c r="D262" s="235" t="s">
        <v>182</v>
      </c>
      <c r="E262" s="247" t="s">
        <v>21</v>
      </c>
      <c r="F262" s="248" t="s">
        <v>184</v>
      </c>
      <c r="G262" s="246"/>
      <c r="H262" s="249">
        <v>2.73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182</v>
      </c>
      <c r="AU262" s="255" t="s">
        <v>79</v>
      </c>
      <c r="AV262" s="12" t="s">
        <v>181</v>
      </c>
      <c r="AW262" s="12" t="s">
        <v>33</v>
      </c>
      <c r="AX262" s="12" t="s">
        <v>77</v>
      </c>
      <c r="AY262" s="255" t="s">
        <v>174</v>
      </c>
    </row>
    <row r="263" s="1" customFormat="1" ht="16.5" customHeight="1">
      <c r="B263" s="46"/>
      <c r="C263" s="221" t="s">
        <v>299</v>
      </c>
      <c r="D263" s="221" t="s">
        <v>176</v>
      </c>
      <c r="E263" s="222" t="s">
        <v>429</v>
      </c>
      <c r="F263" s="223" t="s">
        <v>430</v>
      </c>
      <c r="G263" s="224" t="s">
        <v>242</v>
      </c>
      <c r="H263" s="225">
        <v>0.049000000000000002</v>
      </c>
      <c r="I263" s="226"/>
      <c r="J263" s="227">
        <f>ROUND(I263*H263,2)</f>
        <v>0</v>
      </c>
      <c r="K263" s="223" t="s">
        <v>180</v>
      </c>
      <c r="L263" s="72"/>
      <c r="M263" s="228" t="s">
        <v>21</v>
      </c>
      <c r="N263" s="229" t="s">
        <v>40</v>
      </c>
      <c r="O263" s="47"/>
      <c r="P263" s="230">
        <f>O263*H263</f>
        <v>0</v>
      </c>
      <c r="Q263" s="230">
        <v>1.0551600000000001</v>
      </c>
      <c r="R263" s="230">
        <f>Q263*H263</f>
        <v>0.051702840000000007</v>
      </c>
      <c r="S263" s="230">
        <v>0</v>
      </c>
      <c r="T263" s="231">
        <f>S263*H263</f>
        <v>0</v>
      </c>
      <c r="AR263" s="24" t="s">
        <v>181</v>
      </c>
      <c r="AT263" s="24" t="s">
        <v>176</v>
      </c>
      <c r="AU263" s="24" t="s">
        <v>79</v>
      </c>
      <c r="AY263" s="24" t="s">
        <v>174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77</v>
      </c>
      <c r="BK263" s="232">
        <f>ROUND(I263*H263,2)</f>
        <v>0</v>
      </c>
      <c r="BL263" s="24" t="s">
        <v>181</v>
      </c>
      <c r="BM263" s="24" t="s">
        <v>431</v>
      </c>
    </row>
    <row r="264" s="11" customFormat="1">
      <c r="B264" s="233"/>
      <c r="C264" s="234"/>
      <c r="D264" s="235" t="s">
        <v>182</v>
      </c>
      <c r="E264" s="236" t="s">
        <v>21</v>
      </c>
      <c r="F264" s="237" t="s">
        <v>432</v>
      </c>
      <c r="G264" s="234"/>
      <c r="H264" s="238">
        <v>0.049000000000000002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182</v>
      </c>
      <c r="AU264" s="244" t="s">
        <v>79</v>
      </c>
      <c r="AV264" s="11" t="s">
        <v>79</v>
      </c>
      <c r="AW264" s="11" t="s">
        <v>33</v>
      </c>
      <c r="AX264" s="11" t="s">
        <v>69</v>
      </c>
      <c r="AY264" s="244" t="s">
        <v>174</v>
      </c>
    </row>
    <row r="265" s="12" customFormat="1">
      <c r="B265" s="245"/>
      <c r="C265" s="246"/>
      <c r="D265" s="235" t="s">
        <v>182</v>
      </c>
      <c r="E265" s="247" t="s">
        <v>21</v>
      </c>
      <c r="F265" s="248" t="s">
        <v>184</v>
      </c>
      <c r="G265" s="246"/>
      <c r="H265" s="249">
        <v>0.049000000000000002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182</v>
      </c>
      <c r="AU265" s="255" t="s">
        <v>79</v>
      </c>
      <c r="AV265" s="12" t="s">
        <v>181</v>
      </c>
      <c r="AW265" s="12" t="s">
        <v>33</v>
      </c>
      <c r="AX265" s="12" t="s">
        <v>77</v>
      </c>
      <c r="AY265" s="255" t="s">
        <v>174</v>
      </c>
    </row>
    <row r="266" s="1" customFormat="1" ht="16.5" customHeight="1">
      <c r="B266" s="46"/>
      <c r="C266" s="221" t="s">
        <v>433</v>
      </c>
      <c r="D266" s="221" t="s">
        <v>176</v>
      </c>
      <c r="E266" s="222" t="s">
        <v>434</v>
      </c>
      <c r="F266" s="223" t="s">
        <v>435</v>
      </c>
      <c r="G266" s="224" t="s">
        <v>272</v>
      </c>
      <c r="H266" s="225">
        <v>242</v>
      </c>
      <c r="I266" s="226"/>
      <c r="J266" s="227">
        <f>ROUND(I266*H266,2)</f>
        <v>0</v>
      </c>
      <c r="K266" s="223" t="s">
        <v>180</v>
      </c>
      <c r="L266" s="72"/>
      <c r="M266" s="228" t="s">
        <v>21</v>
      </c>
      <c r="N266" s="229" t="s">
        <v>40</v>
      </c>
      <c r="O266" s="47"/>
      <c r="P266" s="230">
        <f>O266*H266</f>
        <v>0</v>
      </c>
      <c r="Q266" s="230">
        <v>0.067360000000000003</v>
      </c>
      <c r="R266" s="230">
        <f>Q266*H266</f>
        <v>16.301120000000001</v>
      </c>
      <c r="S266" s="230">
        <v>0</v>
      </c>
      <c r="T266" s="231">
        <f>S266*H266</f>
        <v>0</v>
      </c>
      <c r="AR266" s="24" t="s">
        <v>181</v>
      </c>
      <c r="AT266" s="24" t="s">
        <v>176</v>
      </c>
      <c r="AU266" s="24" t="s">
        <v>79</v>
      </c>
      <c r="AY266" s="24" t="s">
        <v>174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77</v>
      </c>
      <c r="BK266" s="232">
        <f>ROUND(I266*H266,2)</f>
        <v>0</v>
      </c>
      <c r="BL266" s="24" t="s">
        <v>181</v>
      </c>
      <c r="BM266" s="24" t="s">
        <v>436</v>
      </c>
    </row>
    <row r="267" s="13" customFormat="1">
      <c r="B267" s="256"/>
      <c r="C267" s="257"/>
      <c r="D267" s="235" t="s">
        <v>182</v>
      </c>
      <c r="E267" s="258" t="s">
        <v>21</v>
      </c>
      <c r="F267" s="259" t="s">
        <v>437</v>
      </c>
      <c r="G267" s="257"/>
      <c r="H267" s="258" t="s">
        <v>21</v>
      </c>
      <c r="I267" s="260"/>
      <c r="J267" s="257"/>
      <c r="K267" s="257"/>
      <c r="L267" s="261"/>
      <c r="M267" s="262"/>
      <c r="N267" s="263"/>
      <c r="O267" s="263"/>
      <c r="P267" s="263"/>
      <c r="Q267" s="263"/>
      <c r="R267" s="263"/>
      <c r="S267" s="263"/>
      <c r="T267" s="264"/>
      <c r="AT267" s="265" t="s">
        <v>182</v>
      </c>
      <c r="AU267" s="265" t="s">
        <v>79</v>
      </c>
      <c r="AV267" s="13" t="s">
        <v>77</v>
      </c>
      <c r="AW267" s="13" t="s">
        <v>33</v>
      </c>
      <c r="AX267" s="13" t="s">
        <v>69</v>
      </c>
      <c r="AY267" s="265" t="s">
        <v>174</v>
      </c>
    </row>
    <row r="268" s="11" customFormat="1">
      <c r="B268" s="233"/>
      <c r="C268" s="234"/>
      <c r="D268" s="235" t="s">
        <v>182</v>
      </c>
      <c r="E268" s="236" t="s">
        <v>21</v>
      </c>
      <c r="F268" s="237" t="s">
        <v>438</v>
      </c>
      <c r="G268" s="234"/>
      <c r="H268" s="238">
        <v>44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182</v>
      </c>
      <c r="AU268" s="244" t="s">
        <v>79</v>
      </c>
      <c r="AV268" s="11" t="s">
        <v>79</v>
      </c>
      <c r="AW268" s="11" t="s">
        <v>33</v>
      </c>
      <c r="AX268" s="11" t="s">
        <v>69</v>
      </c>
      <c r="AY268" s="244" t="s">
        <v>174</v>
      </c>
    </row>
    <row r="269" s="11" customFormat="1">
      <c r="B269" s="233"/>
      <c r="C269" s="234"/>
      <c r="D269" s="235" t="s">
        <v>182</v>
      </c>
      <c r="E269" s="236" t="s">
        <v>21</v>
      </c>
      <c r="F269" s="237" t="s">
        <v>439</v>
      </c>
      <c r="G269" s="234"/>
      <c r="H269" s="238">
        <v>198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182</v>
      </c>
      <c r="AU269" s="244" t="s">
        <v>79</v>
      </c>
      <c r="AV269" s="11" t="s">
        <v>79</v>
      </c>
      <c r="AW269" s="11" t="s">
        <v>33</v>
      </c>
      <c r="AX269" s="11" t="s">
        <v>69</v>
      </c>
      <c r="AY269" s="244" t="s">
        <v>174</v>
      </c>
    </row>
    <row r="270" s="12" customFormat="1">
      <c r="B270" s="245"/>
      <c r="C270" s="246"/>
      <c r="D270" s="235" t="s">
        <v>182</v>
      </c>
      <c r="E270" s="247" t="s">
        <v>21</v>
      </c>
      <c r="F270" s="248" t="s">
        <v>184</v>
      </c>
      <c r="G270" s="246"/>
      <c r="H270" s="249">
        <v>242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182</v>
      </c>
      <c r="AU270" s="255" t="s">
        <v>79</v>
      </c>
      <c r="AV270" s="12" t="s">
        <v>181</v>
      </c>
      <c r="AW270" s="12" t="s">
        <v>33</v>
      </c>
      <c r="AX270" s="12" t="s">
        <v>77</v>
      </c>
      <c r="AY270" s="255" t="s">
        <v>174</v>
      </c>
    </row>
    <row r="271" s="1" customFormat="1" ht="16.5" customHeight="1">
      <c r="B271" s="46"/>
      <c r="C271" s="221" t="s">
        <v>306</v>
      </c>
      <c r="D271" s="221" t="s">
        <v>176</v>
      </c>
      <c r="E271" s="222" t="s">
        <v>440</v>
      </c>
      <c r="F271" s="223" t="s">
        <v>441</v>
      </c>
      <c r="G271" s="224" t="s">
        <v>276</v>
      </c>
      <c r="H271" s="225">
        <v>7.7999999999999998</v>
      </c>
      <c r="I271" s="226"/>
      <c r="J271" s="227">
        <f>ROUND(I271*H271,2)</f>
        <v>0</v>
      </c>
      <c r="K271" s="223" t="s">
        <v>180</v>
      </c>
      <c r="L271" s="72"/>
      <c r="M271" s="228" t="s">
        <v>21</v>
      </c>
      <c r="N271" s="229" t="s">
        <v>40</v>
      </c>
      <c r="O271" s="47"/>
      <c r="P271" s="230">
        <f>O271*H271</f>
        <v>0</v>
      </c>
      <c r="Q271" s="230">
        <v>0.0066</v>
      </c>
      <c r="R271" s="230">
        <f>Q271*H271</f>
        <v>0.051479999999999998</v>
      </c>
      <c r="S271" s="230">
        <v>0</v>
      </c>
      <c r="T271" s="231">
        <f>S271*H271</f>
        <v>0</v>
      </c>
      <c r="AR271" s="24" t="s">
        <v>181</v>
      </c>
      <c r="AT271" s="24" t="s">
        <v>176</v>
      </c>
      <c r="AU271" s="24" t="s">
        <v>79</v>
      </c>
      <c r="AY271" s="24" t="s">
        <v>174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77</v>
      </c>
      <c r="BK271" s="232">
        <f>ROUND(I271*H271,2)</f>
        <v>0</v>
      </c>
      <c r="BL271" s="24" t="s">
        <v>181</v>
      </c>
      <c r="BM271" s="24" t="s">
        <v>442</v>
      </c>
    </row>
    <row r="272" s="11" customFormat="1">
      <c r="B272" s="233"/>
      <c r="C272" s="234"/>
      <c r="D272" s="235" t="s">
        <v>182</v>
      </c>
      <c r="E272" s="236" t="s">
        <v>21</v>
      </c>
      <c r="F272" s="237" t="s">
        <v>443</v>
      </c>
      <c r="G272" s="234"/>
      <c r="H272" s="238">
        <v>7.7999999999999998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182</v>
      </c>
      <c r="AU272" s="244" t="s">
        <v>79</v>
      </c>
      <c r="AV272" s="11" t="s">
        <v>79</v>
      </c>
      <c r="AW272" s="11" t="s">
        <v>33</v>
      </c>
      <c r="AX272" s="11" t="s">
        <v>69</v>
      </c>
      <c r="AY272" s="244" t="s">
        <v>174</v>
      </c>
    </row>
    <row r="273" s="12" customFormat="1">
      <c r="B273" s="245"/>
      <c r="C273" s="246"/>
      <c r="D273" s="235" t="s">
        <v>182</v>
      </c>
      <c r="E273" s="247" t="s">
        <v>21</v>
      </c>
      <c r="F273" s="248" t="s">
        <v>184</v>
      </c>
      <c r="G273" s="246"/>
      <c r="H273" s="249">
        <v>7.7999999999999998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182</v>
      </c>
      <c r="AU273" s="255" t="s">
        <v>79</v>
      </c>
      <c r="AV273" s="12" t="s">
        <v>181</v>
      </c>
      <c r="AW273" s="12" t="s">
        <v>33</v>
      </c>
      <c r="AX273" s="12" t="s">
        <v>77</v>
      </c>
      <c r="AY273" s="255" t="s">
        <v>174</v>
      </c>
    </row>
    <row r="274" s="1" customFormat="1" ht="16.5" customHeight="1">
      <c r="B274" s="46"/>
      <c r="C274" s="266" t="s">
        <v>444</v>
      </c>
      <c r="D274" s="266" t="s">
        <v>258</v>
      </c>
      <c r="E274" s="267" t="s">
        <v>445</v>
      </c>
      <c r="F274" s="268" t="s">
        <v>446</v>
      </c>
      <c r="G274" s="269" t="s">
        <v>272</v>
      </c>
      <c r="H274" s="270">
        <v>6</v>
      </c>
      <c r="I274" s="271"/>
      <c r="J274" s="272">
        <f>ROUND(I274*H274,2)</f>
        <v>0</v>
      </c>
      <c r="K274" s="268" t="s">
        <v>21</v>
      </c>
      <c r="L274" s="273"/>
      <c r="M274" s="274" t="s">
        <v>21</v>
      </c>
      <c r="N274" s="275" t="s">
        <v>40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4" t="s">
        <v>196</v>
      </c>
      <c r="AT274" s="24" t="s">
        <v>258</v>
      </c>
      <c r="AU274" s="24" t="s">
        <v>79</v>
      </c>
      <c r="AY274" s="24" t="s">
        <v>174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77</v>
      </c>
      <c r="BK274" s="232">
        <f>ROUND(I274*H274,2)</f>
        <v>0</v>
      </c>
      <c r="BL274" s="24" t="s">
        <v>181</v>
      </c>
      <c r="BM274" s="24" t="s">
        <v>447</v>
      </c>
    </row>
    <row r="275" s="1" customFormat="1" ht="16.5" customHeight="1">
      <c r="B275" s="46"/>
      <c r="C275" s="221" t="s">
        <v>312</v>
      </c>
      <c r="D275" s="221" t="s">
        <v>176</v>
      </c>
      <c r="E275" s="222" t="s">
        <v>448</v>
      </c>
      <c r="F275" s="223" t="s">
        <v>449</v>
      </c>
      <c r="G275" s="224" t="s">
        <v>276</v>
      </c>
      <c r="H275" s="225">
        <v>24</v>
      </c>
      <c r="I275" s="226"/>
      <c r="J275" s="227">
        <f>ROUND(I275*H275,2)</f>
        <v>0</v>
      </c>
      <c r="K275" s="223" t="s">
        <v>21</v>
      </c>
      <c r="L275" s="72"/>
      <c r="M275" s="228" t="s">
        <v>21</v>
      </c>
      <c r="N275" s="229" t="s">
        <v>40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4" t="s">
        <v>181</v>
      </c>
      <c r="AT275" s="24" t="s">
        <v>176</v>
      </c>
      <c r="AU275" s="24" t="s">
        <v>79</v>
      </c>
      <c r="AY275" s="24" t="s">
        <v>174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77</v>
      </c>
      <c r="BK275" s="232">
        <f>ROUND(I275*H275,2)</f>
        <v>0</v>
      </c>
      <c r="BL275" s="24" t="s">
        <v>181</v>
      </c>
      <c r="BM275" s="24" t="s">
        <v>450</v>
      </c>
    </row>
    <row r="276" s="11" customFormat="1">
      <c r="B276" s="233"/>
      <c r="C276" s="234"/>
      <c r="D276" s="235" t="s">
        <v>182</v>
      </c>
      <c r="E276" s="236" t="s">
        <v>21</v>
      </c>
      <c r="F276" s="237" t="s">
        <v>451</v>
      </c>
      <c r="G276" s="234"/>
      <c r="H276" s="238">
        <v>24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182</v>
      </c>
      <c r="AU276" s="244" t="s">
        <v>79</v>
      </c>
      <c r="AV276" s="11" t="s">
        <v>79</v>
      </c>
      <c r="AW276" s="11" t="s">
        <v>33</v>
      </c>
      <c r="AX276" s="11" t="s">
        <v>69</v>
      </c>
      <c r="AY276" s="244" t="s">
        <v>174</v>
      </c>
    </row>
    <row r="277" s="12" customFormat="1">
      <c r="B277" s="245"/>
      <c r="C277" s="246"/>
      <c r="D277" s="235" t="s">
        <v>182</v>
      </c>
      <c r="E277" s="247" t="s">
        <v>21</v>
      </c>
      <c r="F277" s="248" t="s">
        <v>184</v>
      </c>
      <c r="G277" s="246"/>
      <c r="H277" s="249">
        <v>24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182</v>
      </c>
      <c r="AU277" s="255" t="s">
        <v>79</v>
      </c>
      <c r="AV277" s="12" t="s">
        <v>181</v>
      </c>
      <c r="AW277" s="12" t="s">
        <v>33</v>
      </c>
      <c r="AX277" s="12" t="s">
        <v>77</v>
      </c>
      <c r="AY277" s="255" t="s">
        <v>174</v>
      </c>
    </row>
    <row r="278" s="10" customFormat="1" ht="29.88" customHeight="1">
      <c r="B278" s="205"/>
      <c r="C278" s="206"/>
      <c r="D278" s="207" t="s">
        <v>68</v>
      </c>
      <c r="E278" s="219" t="s">
        <v>191</v>
      </c>
      <c r="F278" s="219" t="s">
        <v>452</v>
      </c>
      <c r="G278" s="206"/>
      <c r="H278" s="206"/>
      <c r="I278" s="209"/>
      <c r="J278" s="220">
        <f>BK278</f>
        <v>0</v>
      </c>
      <c r="K278" s="206"/>
      <c r="L278" s="211"/>
      <c r="M278" s="212"/>
      <c r="N278" s="213"/>
      <c r="O278" s="213"/>
      <c r="P278" s="214">
        <f>SUM(P279:P409)</f>
        <v>0</v>
      </c>
      <c r="Q278" s="213"/>
      <c r="R278" s="214">
        <f>SUM(R279:R409)</f>
        <v>225.20347808999998</v>
      </c>
      <c r="S278" s="213"/>
      <c r="T278" s="215">
        <f>SUM(T279:T409)</f>
        <v>0</v>
      </c>
      <c r="AR278" s="216" t="s">
        <v>77</v>
      </c>
      <c r="AT278" s="217" t="s">
        <v>68</v>
      </c>
      <c r="AU278" s="217" t="s">
        <v>77</v>
      </c>
      <c r="AY278" s="216" t="s">
        <v>174</v>
      </c>
      <c r="BK278" s="218">
        <f>SUM(BK279:BK409)</f>
        <v>0</v>
      </c>
    </row>
    <row r="279" s="1" customFormat="1" ht="25.5" customHeight="1">
      <c r="B279" s="46"/>
      <c r="C279" s="221" t="s">
        <v>453</v>
      </c>
      <c r="D279" s="221" t="s">
        <v>176</v>
      </c>
      <c r="E279" s="222" t="s">
        <v>454</v>
      </c>
      <c r="F279" s="223" t="s">
        <v>455</v>
      </c>
      <c r="G279" s="224" t="s">
        <v>201</v>
      </c>
      <c r="H279" s="225">
        <v>530.99800000000005</v>
      </c>
      <c r="I279" s="226"/>
      <c r="J279" s="227">
        <f>ROUND(I279*H279,2)</f>
        <v>0</v>
      </c>
      <c r="K279" s="223" t="s">
        <v>180</v>
      </c>
      <c r="L279" s="72"/>
      <c r="M279" s="228" t="s">
        <v>21</v>
      </c>
      <c r="N279" s="229" t="s">
        <v>40</v>
      </c>
      <c r="O279" s="47"/>
      <c r="P279" s="230">
        <f>O279*H279</f>
        <v>0</v>
      </c>
      <c r="Q279" s="230">
        <v>0.013129999999999999</v>
      </c>
      <c r="R279" s="230">
        <f>Q279*H279</f>
        <v>6.9720037399999999</v>
      </c>
      <c r="S279" s="230">
        <v>0</v>
      </c>
      <c r="T279" s="231">
        <f>S279*H279</f>
        <v>0</v>
      </c>
      <c r="AR279" s="24" t="s">
        <v>181</v>
      </c>
      <c r="AT279" s="24" t="s">
        <v>176</v>
      </c>
      <c r="AU279" s="24" t="s">
        <v>79</v>
      </c>
      <c r="AY279" s="24" t="s">
        <v>174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77</v>
      </c>
      <c r="BK279" s="232">
        <f>ROUND(I279*H279,2)</f>
        <v>0</v>
      </c>
      <c r="BL279" s="24" t="s">
        <v>181</v>
      </c>
      <c r="BM279" s="24" t="s">
        <v>456</v>
      </c>
    </row>
    <row r="280" s="11" customFormat="1">
      <c r="B280" s="233"/>
      <c r="C280" s="234"/>
      <c r="D280" s="235" t="s">
        <v>182</v>
      </c>
      <c r="E280" s="236" t="s">
        <v>21</v>
      </c>
      <c r="F280" s="237" t="s">
        <v>457</v>
      </c>
      <c r="G280" s="234"/>
      <c r="H280" s="238">
        <v>530.99800000000005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182</v>
      </c>
      <c r="AU280" s="244" t="s">
        <v>79</v>
      </c>
      <c r="AV280" s="11" t="s">
        <v>79</v>
      </c>
      <c r="AW280" s="11" t="s">
        <v>33</v>
      </c>
      <c r="AX280" s="11" t="s">
        <v>69</v>
      </c>
      <c r="AY280" s="244" t="s">
        <v>174</v>
      </c>
    </row>
    <row r="281" s="12" customFormat="1">
      <c r="B281" s="245"/>
      <c r="C281" s="246"/>
      <c r="D281" s="235" t="s">
        <v>182</v>
      </c>
      <c r="E281" s="247" t="s">
        <v>21</v>
      </c>
      <c r="F281" s="248" t="s">
        <v>184</v>
      </c>
      <c r="G281" s="246"/>
      <c r="H281" s="249">
        <v>530.99800000000005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182</v>
      </c>
      <c r="AU281" s="255" t="s">
        <v>79</v>
      </c>
      <c r="AV281" s="12" t="s">
        <v>181</v>
      </c>
      <c r="AW281" s="12" t="s">
        <v>33</v>
      </c>
      <c r="AX281" s="12" t="s">
        <v>77</v>
      </c>
      <c r="AY281" s="255" t="s">
        <v>174</v>
      </c>
    </row>
    <row r="282" s="1" customFormat="1" ht="25.5" customHeight="1">
      <c r="B282" s="46"/>
      <c r="C282" s="221" t="s">
        <v>317</v>
      </c>
      <c r="D282" s="221" t="s">
        <v>176</v>
      </c>
      <c r="E282" s="222" t="s">
        <v>458</v>
      </c>
      <c r="F282" s="223" t="s">
        <v>459</v>
      </c>
      <c r="G282" s="224" t="s">
        <v>201</v>
      </c>
      <c r="H282" s="225">
        <v>280.80000000000001</v>
      </c>
      <c r="I282" s="226"/>
      <c r="J282" s="227">
        <f>ROUND(I282*H282,2)</f>
        <v>0</v>
      </c>
      <c r="K282" s="223" t="s">
        <v>180</v>
      </c>
      <c r="L282" s="72"/>
      <c r="M282" s="228" t="s">
        <v>21</v>
      </c>
      <c r="N282" s="229" t="s">
        <v>40</v>
      </c>
      <c r="O282" s="47"/>
      <c r="P282" s="230">
        <f>O282*H282</f>
        <v>0</v>
      </c>
      <c r="Q282" s="230">
        <v>0.028400000000000002</v>
      </c>
      <c r="R282" s="230">
        <f>Q282*H282</f>
        <v>7.9747200000000005</v>
      </c>
      <c r="S282" s="230">
        <v>0</v>
      </c>
      <c r="T282" s="231">
        <f>S282*H282</f>
        <v>0</v>
      </c>
      <c r="AR282" s="24" t="s">
        <v>181</v>
      </c>
      <c r="AT282" s="24" t="s">
        <v>176</v>
      </c>
      <c r="AU282" s="24" t="s">
        <v>79</v>
      </c>
      <c r="AY282" s="24" t="s">
        <v>174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77</v>
      </c>
      <c r="BK282" s="232">
        <f>ROUND(I282*H282,2)</f>
        <v>0</v>
      </c>
      <c r="BL282" s="24" t="s">
        <v>181</v>
      </c>
      <c r="BM282" s="24" t="s">
        <v>460</v>
      </c>
    </row>
    <row r="283" s="13" customFormat="1">
      <c r="B283" s="256"/>
      <c r="C283" s="257"/>
      <c r="D283" s="235" t="s">
        <v>182</v>
      </c>
      <c r="E283" s="258" t="s">
        <v>21</v>
      </c>
      <c r="F283" s="259" t="s">
        <v>342</v>
      </c>
      <c r="G283" s="257"/>
      <c r="H283" s="258" t="s">
        <v>21</v>
      </c>
      <c r="I283" s="260"/>
      <c r="J283" s="257"/>
      <c r="K283" s="257"/>
      <c r="L283" s="261"/>
      <c r="M283" s="262"/>
      <c r="N283" s="263"/>
      <c r="O283" s="263"/>
      <c r="P283" s="263"/>
      <c r="Q283" s="263"/>
      <c r="R283" s="263"/>
      <c r="S283" s="263"/>
      <c r="T283" s="264"/>
      <c r="AT283" s="265" t="s">
        <v>182</v>
      </c>
      <c r="AU283" s="265" t="s">
        <v>79</v>
      </c>
      <c r="AV283" s="13" t="s">
        <v>77</v>
      </c>
      <c r="AW283" s="13" t="s">
        <v>33</v>
      </c>
      <c r="AX283" s="13" t="s">
        <v>69</v>
      </c>
      <c r="AY283" s="265" t="s">
        <v>174</v>
      </c>
    </row>
    <row r="284" s="11" customFormat="1">
      <c r="B284" s="233"/>
      <c r="C284" s="234"/>
      <c r="D284" s="235" t="s">
        <v>182</v>
      </c>
      <c r="E284" s="236" t="s">
        <v>21</v>
      </c>
      <c r="F284" s="237" t="s">
        <v>461</v>
      </c>
      <c r="G284" s="234"/>
      <c r="H284" s="238">
        <v>115.48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182</v>
      </c>
      <c r="AU284" s="244" t="s">
        <v>79</v>
      </c>
      <c r="AV284" s="11" t="s">
        <v>79</v>
      </c>
      <c r="AW284" s="11" t="s">
        <v>33</v>
      </c>
      <c r="AX284" s="11" t="s">
        <v>69</v>
      </c>
      <c r="AY284" s="244" t="s">
        <v>174</v>
      </c>
    </row>
    <row r="285" s="11" customFormat="1">
      <c r="B285" s="233"/>
      <c r="C285" s="234"/>
      <c r="D285" s="235" t="s">
        <v>182</v>
      </c>
      <c r="E285" s="236" t="s">
        <v>21</v>
      </c>
      <c r="F285" s="237" t="s">
        <v>462</v>
      </c>
      <c r="G285" s="234"/>
      <c r="H285" s="238">
        <v>115.48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182</v>
      </c>
      <c r="AU285" s="244" t="s">
        <v>79</v>
      </c>
      <c r="AV285" s="11" t="s">
        <v>79</v>
      </c>
      <c r="AW285" s="11" t="s">
        <v>33</v>
      </c>
      <c r="AX285" s="11" t="s">
        <v>69</v>
      </c>
      <c r="AY285" s="244" t="s">
        <v>174</v>
      </c>
    </row>
    <row r="286" s="11" customFormat="1">
      <c r="B286" s="233"/>
      <c r="C286" s="234"/>
      <c r="D286" s="235" t="s">
        <v>182</v>
      </c>
      <c r="E286" s="236" t="s">
        <v>21</v>
      </c>
      <c r="F286" s="237" t="s">
        <v>463</v>
      </c>
      <c r="G286" s="234"/>
      <c r="H286" s="238">
        <v>22.5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182</v>
      </c>
      <c r="AU286" s="244" t="s">
        <v>79</v>
      </c>
      <c r="AV286" s="11" t="s">
        <v>79</v>
      </c>
      <c r="AW286" s="11" t="s">
        <v>33</v>
      </c>
      <c r="AX286" s="11" t="s">
        <v>69</v>
      </c>
      <c r="AY286" s="244" t="s">
        <v>174</v>
      </c>
    </row>
    <row r="287" s="11" customFormat="1">
      <c r="B287" s="233"/>
      <c r="C287" s="234"/>
      <c r="D287" s="235" t="s">
        <v>182</v>
      </c>
      <c r="E287" s="236" t="s">
        <v>21</v>
      </c>
      <c r="F287" s="237" t="s">
        <v>464</v>
      </c>
      <c r="G287" s="234"/>
      <c r="H287" s="238">
        <v>27.34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182</v>
      </c>
      <c r="AU287" s="244" t="s">
        <v>79</v>
      </c>
      <c r="AV287" s="11" t="s">
        <v>79</v>
      </c>
      <c r="AW287" s="11" t="s">
        <v>33</v>
      </c>
      <c r="AX287" s="11" t="s">
        <v>69</v>
      </c>
      <c r="AY287" s="244" t="s">
        <v>174</v>
      </c>
    </row>
    <row r="288" s="12" customFormat="1">
      <c r="B288" s="245"/>
      <c r="C288" s="246"/>
      <c r="D288" s="235" t="s">
        <v>182</v>
      </c>
      <c r="E288" s="247" t="s">
        <v>21</v>
      </c>
      <c r="F288" s="248" t="s">
        <v>184</v>
      </c>
      <c r="G288" s="246"/>
      <c r="H288" s="249">
        <v>280.80000000000001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182</v>
      </c>
      <c r="AU288" s="255" t="s">
        <v>79</v>
      </c>
      <c r="AV288" s="12" t="s">
        <v>181</v>
      </c>
      <c r="AW288" s="12" t="s">
        <v>33</v>
      </c>
      <c r="AX288" s="12" t="s">
        <v>77</v>
      </c>
      <c r="AY288" s="255" t="s">
        <v>174</v>
      </c>
    </row>
    <row r="289" s="1" customFormat="1" ht="16.5" customHeight="1">
      <c r="B289" s="46"/>
      <c r="C289" s="221" t="s">
        <v>465</v>
      </c>
      <c r="D289" s="221" t="s">
        <v>176</v>
      </c>
      <c r="E289" s="222" t="s">
        <v>466</v>
      </c>
      <c r="F289" s="223" t="s">
        <v>467</v>
      </c>
      <c r="G289" s="224" t="s">
        <v>201</v>
      </c>
      <c r="H289" s="225">
        <v>90.5</v>
      </c>
      <c r="I289" s="226"/>
      <c r="J289" s="227">
        <f>ROUND(I289*H289,2)</f>
        <v>0</v>
      </c>
      <c r="K289" s="223" t="s">
        <v>180</v>
      </c>
      <c r="L289" s="72"/>
      <c r="M289" s="228" t="s">
        <v>21</v>
      </c>
      <c r="N289" s="229" t="s">
        <v>40</v>
      </c>
      <c r="O289" s="47"/>
      <c r="P289" s="230">
        <f>O289*H289</f>
        <v>0</v>
      </c>
      <c r="Q289" s="230">
        <v>0.040000000000000001</v>
      </c>
      <c r="R289" s="230">
        <f>Q289*H289</f>
        <v>3.6200000000000001</v>
      </c>
      <c r="S289" s="230">
        <v>0</v>
      </c>
      <c r="T289" s="231">
        <f>S289*H289</f>
        <v>0</v>
      </c>
      <c r="AR289" s="24" t="s">
        <v>181</v>
      </c>
      <c r="AT289" s="24" t="s">
        <v>176</v>
      </c>
      <c r="AU289" s="24" t="s">
        <v>79</v>
      </c>
      <c r="AY289" s="24" t="s">
        <v>174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77</v>
      </c>
      <c r="BK289" s="232">
        <f>ROUND(I289*H289,2)</f>
        <v>0</v>
      </c>
      <c r="BL289" s="24" t="s">
        <v>181</v>
      </c>
      <c r="BM289" s="24" t="s">
        <v>468</v>
      </c>
    </row>
    <row r="290" s="11" customFormat="1">
      <c r="B290" s="233"/>
      <c r="C290" s="234"/>
      <c r="D290" s="235" t="s">
        <v>182</v>
      </c>
      <c r="E290" s="236" t="s">
        <v>21</v>
      </c>
      <c r="F290" s="237" t="s">
        <v>469</v>
      </c>
      <c r="G290" s="234"/>
      <c r="H290" s="238">
        <v>90.5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182</v>
      </c>
      <c r="AU290" s="244" t="s">
        <v>79</v>
      </c>
      <c r="AV290" s="11" t="s">
        <v>79</v>
      </c>
      <c r="AW290" s="11" t="s">
        <v>33</v>
      </c>
      <c r="AX290" s="11" t="s">
        <v>69</v>
      </c>
      <c r="AY290" s="244" t="s">
        <v>174</v>
      </c>
    </row>
    <row r="291" s="12" customFormat="1">
      <c r="B291" s="245"/>
      <c r="C291" s="246"/>
      <c r="D291" s="235" t="s">
        <v>182</v>
      </c>
      <c r="E291" s="247" t="s">
        <v>21</v>
      </c>
      <c r="F291" s="248" t="s">
        <v>184</v>
      </c>
      <c r="G291" s="246"/>
      <c r="H291" s="249">
        <v>90.5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182</v>
      </c>
      <c r="AU291" s="255" t="s">
        <v>79</v>
      </c>
      <c r="AV291" s="12" t="s">
        <v>181</v>
      </c>
      <c r="AW291" s="12" t="s">
        <v>33</v>
      </c>
      <c r="AX291" s="12" t="s">
        <v>77</v>
      </c>
      <c r="AY291" s="255" t="s">
        <v>174</v>
      </c>
    </row>
    <row r="292" s="1" customFormat="1" ht="25.5" customHeight="1">
      <c r="B292" s="46"/>
      <c r="C292" s="221" t="s">
        <v>323</v>
      </c>
      <c r="D292" s="221" t="s">
        <v>176</v>
      </c>
      <c r="E292" s="222" t="s">
        <v>470</v>
      </c>
      <c r="F292" s="223" t="s">
        <v>471</v>
      </c>
      <c r="G292" s="224" t="s">
        <v>201</v>
      </c>
      <c r="H292" s="225">
        <v>202.16</v>
      </c>
      <c r="I292" s="226"/>
      <c r="J292" s="227">
        <f>ROUND(I292*H292,2)</f>
        <v>0</v>
      </c>
      <c r="K292" s="223" t="s">
        <v>180</v>
      </c>
      <c r="L292" s="72"/>
      <c r="M292" s="228" t="s">
        <v>21</v>
      </c>
      <c r="N292" s="229" t="s">
        <v>40</v>
      </c>
      <c r="O292" s="47"/>
      <c r="P292" s="230">
        <f>O292*H292</f>
        <v>0</v>
      </c>
      <c r="Q292" s="230">
        <v>0.013129999999999999</v>
      </c>
      <c r="R292" s="230">
        <f>Q292*H292</f>
        <v>2.6543607999999996</v>
      </c>
      <c r="S292" s="230">
        <v>0</v>
      </c>
      <c r="T292" s="231">
        <f>S292*H292</f>
        <v>0</v>
      </c>
      <c r="AR292" s="24" t="s">
        <v>181</v>
      </c>
      <c r="AT292" s="24" t="s">
        <v>176</v>
      </c>
      <c r="AU292" s="24" t="s">
        <v>79</v>
      </c>
      <c r="AY292" s="24" t="s">
        <v>174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77</v>
      </c>
      <c r="BK292" s="232">
        <f>ROUND(I292*H292,2)</f>
        <v>0</v>
      </c>
      <c r="BL292" s="24" t="s">
        <v>181</v>
      </c>
      <c r="BM292" s="24" t="s">
        <v>472</v>
      </c>
    </row>
    <row r="293" s="11" customFormat="1">
      <c r="B293" s="233"/>
      <c r="C293" s="234"/>
      <c r="D293" s="235" t="s">
        <v>182</v>
      </c>
      <c r="E293" s="236" t="s">
        <v>21</v>
      </c>
      <c r="F293" s="237" t="s">
        <v>473</v>
      </c>
      <c r="G293" s="234"/>
      <c r="H293" s="238">
        <v>202.16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182</v>
      </c>
      <c r="AU293" s="244" t="s">
        <v>79</v>
      </c>
      <c r="AV293" s="11" t="s">
        <v>79</v>
      </c>
      <c r="AW293" s="11" t="s">
        <v>33</v>
      </c>
      <c r="AX293" s="11" t="s">
        <v>69</v>
      </c>
      <c r="AY293" s="244" t="s">
        <v>174</v>
      </c>
    </row>
    <row r="294" s="12" customFormat="1">
      <c r="B294" s="245"/>
      <c r="C294" s="246"/>
      <c r="D294" s="235" t="s">
        <v>182</v>
      </c>
      <c r="E294" s="247" t="s">
        <v>21</v>
      </c>
      <c r="F294" s="248" t="s">
        <v>184</v>
      </c>
      <c r="G294" s="246"/>
      <c r="H294" s="249">
        <v>202.16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182</v>
      </c>
      <c r="AU294" s="255" t="s">
        <v>79</v>
      </c>
      <c r="AV294" s="12" t="s">
        <v>181</v>
      </c>
      <c r="AW294" s="12" t="s">
        <v>33</v>
      </c>
      <c r="AX294" s="12" t="s">
        <v>77</v>
      </c>
      <c r="AY294" s="255" t="s">
        <v>174</v>
      </c>
    </row>
    <row r="295" s="1" customFormat="1" ht="16.5" customHeight="1">
      <c r="B295" s="46"/>
      <c r="C295" s="221" t="s">
        <v>474</v>
      </c>
      <c r="D295" s="221" t="s">
        <v>176</v>
      </c>
      <c r="E295" s="222" t="s">
        <v>475</v>
      </c>
      <c r="F295" s="223" t="s">
        <v>476</v>
      </c>
      <c r="G295" s="224" t="s">
        <v>272</v>
      </c>
      <c r="H295" s="225">
        <v>2</v>
      </c>
      <c r="I295" s="226"/>
      <c r="J295" s="227">
        <f>ROUND(I295*H295,2)</f>
        <v>0</v>
      </c>
      <c r="K295" s="223" t="s">
        <v>21</v>
      </c>
      <c r="L295" s="72"/>
      <c r="M295" s="228" t="s">
        <v>21</v>
      </c>
      <c r="N295" s="229" t="s">
        <v>40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181</v>
      </c>
      <c r="AT295" s="24" t="s">
        <v>176</v>
      </c>
      <c r="AU295" s="24" t="s">
        <v>79</v>
      </c>
      <c r="AY295" s="24" t="s">
        <v>174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77</v>
      </c>
      <c r="BK295" s="232">
        <f>ROUND(I295*H295,2)</f>
        <v>0</v>
      </c>
      <c r="BL295" s="24" t="s">
        <v>181</v>
      </c>
      <c r="BM295" s="24" t="s">
        <v>477</v>
      </c>
    </row>
    <row r="296" s="11" customFormat="1">
      <c r="B296" s="233"/>
      <c r="C296" s="234"/>
      <c r="D296" s="235" t="s">
        <v>182</v>
      </c>
      <c r="E296" s="236" t="s">
        <v>21</v>
      </c>
      <c r="F296" s="237" t="s">
        <v>478</v>
      </c>
      <c r="G296" s="234"/>
      <c r="H296" s="238">
        <v>2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182</v>
      </c>
      <c r="AU296" s="244" t="s">
        <v>79</v>
      </c>
      <c r="AV296" s="11" t="s">
        <v>79</v>
      </c>
      <c r="AW296" s="11" t="s">
        <v>33</v>
      </c>
      <c r="AX296" s="11" t="s">
        <v>69</v>
      </c>
      <c r="AY296" s="244" t="s">
        <v>174</v>
      </c>
    </row>
    <row r="297" s="12" customFormat="1">
      <c r="B297" s="245"/>
      <c r="C297" s="246"/>
      <c r="D297" s="235" t="s">
        <v>182</v>
      </c>
      <c r="E297" s="247" t="s">
        <v>21</v>
      </c>
      <c r="F297" s="248" t="s">
        <v>184</v>
      </c>
      <c r="G297" s="246"/>
      <c r="H297" s="249">
        <v>2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AT297" s="255" t="s">
        <v>182</v>
      </c>
      <c r="AU297" s="255" t="s">
        <v>79</v>
      </c>
      <c r="AV297" s="12" t="s">
        <v>181</v>
      </c>
      <c r="AW297" s="12" t="s">
        <v>33</v>
      </c>
      <c r="AX297" s="12" t="s">
        <v>77</v>
      </c>
      <c r="AY297" s="255" t="s">
        <v>174</v>
      </c>
    </row>
    <row r="298" s="1" customFormat="1" ht="16.5" customHeight="1">
      <c r="B298" s="46"/>
      <c r="C298" s="221" t="s">
        <v>326</v>
      </c>
      <c r="D298" s="221" t="s">
        <v>176</v>
      </c>
      <c r="E298" s="222" t="s">
        <v>479</v>
      </c>
      <c r="F298" s="223" t="s">
        <v>480</v>
      </c>
      <c r="G298" s="224" t="s">
        <v>201</v>
      </c>
      <c r="H298" s="225">
        <v>54.5</v>
      </c>
      <c r="I298" s="226"/>
      <c r="J298" s="227">
        <f>ROUND(I298*H298,2)</f>
        <v>0</v>
      </c>
      <c r="K298" s="223" t="s">
        <v>180</v>
      </c>
      <c r="L298" s="72"/>
      <c r="M298" s="228" t="s">
        <v>21</v>
      </c>
      <c r="N298" s="229" t="s">
        <v>40</v>
      </c>
      <c r="O298" s="47"/>
      <c r="P298" s="230">
        <f>O298*H298</f>
        <v>0</v>
      </c>
      <c r="Q298" s="230">
        <v>0.041529999999999997</v>
      </c>
      <c r="R298" s="230">
        <f>Q298*H298</f>
        <v>2.263385</v>
      </c>
      <c r="S298" s="230">
        <v>0</v>
      </c>
      <c r="T298" s="231">
        <f>S298*H298</f>
        <v>0</v>
      </c>
      <c r="AR298" s="24" t="s">
        <v>181</v>
      </c>
      <c r="AT298" s="24" t="s">
        <v>176</v>
      </c>
      <c r="AU298" s="24" t="s">
        <v>79</v>
      </c>
      <c r="AY298" s="24" t="s">
        <v>174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77</v>
      </c>
      <c r="BK298" s="232">
        <f>ROUND(I298*H298,2)</f>
        <v>0</v>
      </c>
      <c r="BL298" s="24" t="s">
        <v>181</v>
      </c>
      <c r="BM298" s="24" t="s">
        <v>481</v>
      </c>
    </row>
    <row r="299" s="11" customFormat="1">
      <c r="B299" s="233"/>
      <c r="C299" s="234"/>
      <c r="D299" s="235" t="s">
        <v>182</v>
      </c>
      <c r="E299" s="236" t="s">
        <v>21</v>
      </c>
      <c r="F299" s="237" t="s">
        <v>482</v>
      </c>
      <c r="G299" s="234"/>
      <c r="H299" s="238">
        <v>54.5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182</v>
      </c>
      <c r="AU299" s="244" t="s">
        <v>79</v>
      </c>
      <c r="AV299" s="11" t="s">
        <v>79</v>
      </c>
      <c r="AW299" s="11" t="s">
        <v>33</v>
      </c>
      <c r="AX299" s="11" t="s">
        <v>69</v>
      </c>
      <c r="AY299" s="244" t="s">
        <v>174</v>
      </c>
    </row>
    <row r="300" s="12" customFormat="1">
      <c r="B300" s="245"/>
      <c r="C300" s="246"/>
      <c r="D300" s="235" t="s">
        <v>182</v>
      </c>
      <c r="E300" s="247" t="s">
        <v>21</v>
      </c>
      <c r="F300" s="248" t="s">
        <v>184</v>
      </c>
      <c r="G300" s="246"/>
      <c r="H300" s="249">
        <v>54.5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182</v>
      </c>
      <c r="AU300" s="255" t="s">
        <v>79</v>
      </c>
      <c r="AV300" s="12" t="s">
        <v>181</v>
      </c>
      <c r="AW300" s="12" t="s">
        <v>33</v>
      </c>
      <c r="AX300" s="12" t="s">
        <v>77</v>
      </c>
      <c r="AY300" s="255" t="s">
        <v>174</v>
      </c>
    </row>
    <row r="301" s="1" customFormat="1" ht="16.5" customHeight="1">
      <c r="B301" s="46"/>
      <c r="C301" s="221" t="s">
        <v>483</v>
      </c>
      <c r="D301" s="221" t="s">
        <v>176</v>
      </c>
      <c r="E301" s="222" t="s">
        <v>484</v>
      </c>
      <c r="F301" s="223" t="s">
        <v>485</v>
      </c>
      <c r="G301" s="224" t="s">
        <v>201</v>
      </c>
      <c r="H301" s="225">
        <v>36</v>
      </c>
      <c r="I301" s="226"/>
      <c r="J301" s="227">
        <f>ROUND(I301*H301,2)</f>
        <v>0</v>
      </c>
      <c r="K301" s="223" t="s">
        <v>180</v>
      </c>
      <c r="L301" s="72"/>
      <c r="M301" s="228" t="s">
        <v>21</v>
      </c>
      <c r="N301" s="229" t="s">
        <v>40</v>
      </c>
      <c r="O301" s="47"/>
      <c r="P301" s="230">
        <f>O301*H301</f>
        <v>0</v>
      </c>
      <c r="Q301" s="230">
        <v>0.041529999999999997</v>
      </c>
      <c r="R301" s="230">
        <f>Q301*H301</f>
        <v>1.49508</v>
      </c>
      <c r="S301" s="230">
        <v>0</v>
      </c>
      <c r="T301" s="231">
        <f>S301*H301</f>
        <v>0</v>
      </c>
      <c r="AR301" s="24" t="s">
        <v>181</v>
      </c>
      <c r="AT301" s="24" t="s">
        <v>176</v>
      </c>
      <c r="AU301" s="24" t="s">
        <v>79</v>
      </c>
      <c r="AY301" s="24" t="s">
        <v>174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77</v>
      </c>
      <c r="BK301" s="232">
        <f>ROUND(I301*H301,2)</f>
        <v>0</v>
      </c>
      <c r="BL301" s="24" t="s">
        <v>181</v>
      </c>
      <c r="BM301" s="24" t="s">
        <v>486</v>
      </c>
    </row>
    <row r="302" s="11" customFormat="1">
      <c r="B302" s="233"/>
      <c r="C302" s="234"/>
      <c r="D302" s="235" t="s">
        <v>182</v>
      </c>
      <c r="E302" s="236" t="s">
        <v>21</v>
      </c>
      <c r="F302" s="237" t="s">
        <v>487</v>
      </c>
      <c r="G302" s="234"/>
      <c r="H302" s="238">
        <v>36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182</v>
      </c>
      <c r="AU302" s="244" t="s">
        <v>79</v>
      </c>
      <c r="AV302" s="11" t="s">
        <v>79</v>
      </c>
      <c r="AW302" s="11" t="s">
        <v>33</v>
      </c>
      <c r="AX302" s="11" t="s">
        <v>69</v>
      </c>
      <c r="AY302" s="244" t="s">
        <v>174</v>
      </c>
    </row>
    <row r="303" s="12" customFormat="1">
      <c r="B303" s="245"/>
      <c r="C303" s="246"/>
      <c r="D303" s="235" t="s">
        <v>182</v>
      </c>
      <c r="E303" s="247" t="s">
        <v>21</v>
      </c>
      <c r="F303" s="248" t="s">
        <v>184</v>
      </c>
      <c r="G303" s="246"/>
      <c r="H303" s="249">
        <v>36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AT303" s="255" t="s">
        <v>182</v>
      </c>
      <c r="AU303" s="255" t="s">
        <v>79</v>
      </c>
      <c r="AV303" s="12" t="s">
        <v>181</v>
      </c>
      <c r="AW303" s="12" t="s">
        <v>33</v>
      </c>
      <c r="AX303" s="12" t="s">
        <v>77</v>
      </c>
      <c r="AY303" s="255" t="s">
        <v>174</v>
      </c>
    </row>
    <row r="304" s="1" customFormat="1" ht="16.5" customHeight="1">
      <c r="B304" s="46"/>
      <c r="C304" s="221" t="s">
        <v>331</v>
      </c>
      <c r="D304" s="221" t="s">
        <v>176</v>
      </c>
      <c r="E304" s="222" t="s">
        <v>488</v>
      </c>
      <c r="F304" s="223" t="s">
        <v>489</v>
      </c>
      <c r="G304" s="224" t="s">
        <v>272</v>
      </c>
      <c r="H304" s="225">
        <v>10</v>
      </c>
      <c r="I304" s="226"/>
      <c r="J304" s="227">
        <f>ROUND(I304*H304,2)</f>
        <v>0</v>
      </c>
      <c r="K304" s="223" t="s">
        <v>180</v>
      </c>
      <c r="L304" s="72"/>
      <c r="M304" s="228" t="s">
        <v>21</v>
      </c>
      <c r="N304" s="229" t="s">
        <v>40</v>
      </c>
      <c r="O304" s="47"/>
      <c r="P304" s="230">
        <f>O304*H304</f>
        <v>0</v>
      </c>
      <c r="Q304" s="230">
        <v>0.1575</v>
      </c>
      <c r="R304" s="230">
        <f>Q304*H304</f>
        <v>1.575</v>
      </c>
      <c r="S304" s="230">
        <v>0</v>
      </c>
      <c r="T304" s="231">
        <f>S304*H304</f>
        <v>0</v>
      </c>
      <c r="AR304" s="24" t="s">
        <v>181</v>
      </c>
      <c r="AT304" s="24" t="s">
        <v>176</v>
      </c>
      <c r="AU304" s="24" t="s">
        <v>79</v>
      </c>
      <c r="AY304" s="24" t="s">
        <v>174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77</v>
      </c>
      <c r="BK304" s="232">
        <f>ROUND(I304*H304,2)</f>
        <v>0</v>
      </c>
      <c r="BL304" s="24" t="s">
        <v>181</v>
      </c>
      <c r="BM304" s="24" t="s">
        <v>490</v>
      </c>
    </row>
    <row r="305" s="13" customFormat="1">
      <c r="B305" s="256"/>
      <c r="C305" s="257"/>
      <c r="D305" s="235" t="s">
        <v>182</v>
      </c>
      <c r="E305" s="258" t="s">
        <v>21</v>
      </c>
      <c r="F305" s="259" t="s">
        <v>342</v>
      </c>
      <c r="G305" s="257"/>
      <c r="H305" s="258" t="s">
        <v>21</v>
      </c>
      <c r="I305" s="260"/>
      <c r="J305" s="257"/>
      <c r="K305" s="257"/>
      <c r="L305" s="261"/>
      <c r="M305" s="262"/>
      <c r="N305" s="263"/>
      <c r="O305" s="263"/>
      <c r="P305" s="263"/>
      <c r="Q305" s="263"/>
      <c r="R305" s="263"/>
      <c r="S305" s="263"/>
      <c r="T305" s="264"/>
      <c r="AT305" s="265" t="s">
        <v>182</v>
      </c>
      <c r="AU305" s="265" t="s">
        <v>79</v>
      </c>
      <c r="AV305" s="13" t="s">
        <v>77</v>
      </c>
      <c r="AW305" s="13" t="s">
        <v>33</v>
      </c>
      <c r="AX305" s="13" t="s">
        <v>69</v>
      </c>
      <c r="AY305" s="265" t="s">
        <v>174</v>
      </c>
    </row>
    <row r="306" s="11" customFormat="1">
      <c r="B306" s="233"/>
      <c r="C306" s="234"/>
      <c r="D306" s="235" t="s">
        <v>182</v>
      </c>
      <c r="E306" s="236" t="s">
        <v>21</v>
      </c>
      <c r="F306" s="237" t="s">
        <v>491</v>
      </c>
      <c r="G306" s="234"/>
      <c r="H306" s="238">
        <v>2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182</v>
      </c>
      <c r="AU306" s="244" t="s">
        <v>79</v>
      </c>
      <c r="AV306" s="11" t="s">
        <v>79</v>
      </c>
      <c r="AW306" s="11" t="s">
        <v>33</v>
      </c>
      <c r="AX306" s="11" t="s">
        <v>69</v>
      </c>
      <c r="AY306" s="244" t="s">
        <v>174</v>
      </c>
    </row>
    <row r="307" s="11" customFormat="1">
      <c r="B307" s="233"/>
      <c r="C307" s="234"/>
      <c r="D307" s="235" t="s">
        <v>182</v>
      </c>
      <c r="E307" s="236" t="s">
        <v>21</v>
      </c>
      <c r="F307" s="237" t="s">
        <v>492</v>
      </c>
      <c r="G307" s="234"/>
      <c r="H307" s="238">
        <v>4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182</v>
      </c>
      <c r="AU307" s="244" t="s">
        <v>79</v>
      </c>
      <c r="AV307" s="11" t="s">
        <v>79</v>
      </c>
      <c r="AW307" s="11" t="s">
        <v>33</v>
      </c>
      <c r="AX307" s="11" t="s">
        <v>69</v>
      </c>
      <c r="AY307" s="244" t="s">
        <v>174</v>
      </c>
    </row>
    <row r="308" s="11" customFormat="1">
      <c r="B308" s="233"/>
      <c r="C308" s="234"/>
      <c r="D308" s="235" t="s">
        <v>182</v>
      </c>
      <c r="E308" s="236" t="s">
        <v>21</v>
      </c>
      <c r="F308" s="237" t="s">
        <v>493</v>
      </c>
      <c r="G308" s="234"/>
      <c r="H308" s="238">
        <v>2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182</v>
      </c>
      <c r="AU308" s="244" t="s">
        <v>79</v>
      </c>
      <c r="AV308" s="11" t="s">
        <v>79</v>
      </c>
      <c r="AW308" s="11" t="s">
        <v>33</v>
      </c>
      <c r="AX308" s="11" t="s">
        <v>69</v>
      </c>
      <c r="AY308" s="244" t="s">
        <v>174</v>
      </c>
    </row>
    <row r="309" s="11" customFormat="1">
      <c r="B309" s="233"/>
      <c r="C309" s="234"/>
      <c r="D309" s="235" t="s">
        <v>182</v>
      </c>
      <c r="E309" s="236" t="s">
        <v>21</v>
      </c>
      <c r="F309" s="237" t="s">
        <v>478</v>
      </c>
      <c r="G309" s="234"/>
      <c r="H309" s="238">
        <v>2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AT309" s="244" t="s">
        <v>182</v>
      </c>
      <c r="AU309" s="244" t="s">
        <v>79</v>
      </c>
      <c r="AV309" s="11" t="s">
        <v>79</v>
      </c>
      <c r="AW309" s="11" t="s">
        <v>33</v>
      </c>
      <c r="AX309" s="11" t="s">
        <v>69</v>
      </c>
      <c r="AY309" s="244" t="s">
        <v>174</v>
      </c>
    </row>
    <row r="310" s="12" customFormat="1">
      <c r="B310" s="245"/>
      <c r="C310" s="246"/>
      <c r="D310" s="235" t="s">
        <v>182</v>
      </c>
      <c r="E310" s="247" t="s">
        <v>21</v>
      </c>
      <c r="F310" s="248" t="s">
        <v>184</v>
      </c>
      <c r="G310" s="246"/>
      <c r="H310" s="249">
        <v>10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AT310" s="255" t="s">
        <v>182</v>
      </c>
      <c r="AU310" s="255" t="s">
        <v>79</v>
      </c>
      <c r="AV310" s="12" t="s">
        <v>181</v>
      </c>
      <c r="AW310" s="12" t="s">
        <v>33</v>
      </c>
      <c r="AX310" s="12" t="s">
        <v>77</v>
      </c>
      <c r="AY310" s="255" t="s">
        <v>174</v>
      </c>
    </row>
    <row r="311" s="1" customFormat="1" ht="25.5" customHeight="1">
      <c r="B311" s="46"/>
      <c r="C311" s="221" t="s">
        <v>494</v>
      </c>
      <c r="D311" s="221" t="s">
        <v>176</v>
      </c>
      <c r="E311" s="222" t="s">
        <v>495</v>
      </c>
      <c r="F311" s="223" t="s">
        <v>496</v>
      </c>
      <c r="G311" s="224" t="s">
        <v>201</v>
      </c>
      <c r="H311" s="225">
        <v>3661.1640000000002</v>
      </c>
      <c r="I311" s="226"/>
      <c r="J311" s="227">
        <f>ROUND(I311*H311,2)</f>
        <v>0</v>
      </c>
      <c r="K311" s="223" t="s">
        <v>180</v>
      </c>
      <c r="L311" s="72"/>
      <c r="M311" s="228" t="s">
        <v>21</v>
      </c>
      <c r="N311" s="229" t="s">
        <v>40</v>
      </c>
      <c r="O311" s="47"/>
      <c r="P311" s="230">
        <f>O311*H311</f>
        <v>0</v>
      </c>
      <c r="Q311" s="230">
        <v>0.028400000000000002</v>
      </c>
      <c r="R311" s="230">
        <f>Q311*H311</f>
        <v>103.97705760000001</v>
      </c>
      <c r="S311" s="230">
        <v>0</v>
      </c>
      <c r="T311" s="231">
        <f>S311*H311</f>
        <v>0</v>
      </c>
      <c r="AR311" s="24" t="s">
        <v>181</v>
      </c>
      <c r="AT311" s="24" t="s">
        <v>176</v>
      </c>
      <c r="AU311" s="24" t="s">
        <v>79</v>
      </c>
      <c r="AY311" s="24" t="s">
        <v>174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77</v>
      </c>
      <c r="BK311" s="232">
        <f>ROUND(I311*H311,2)</f>
        <v>0</v>
      </c>
      <c r="BL311" s="24" t="s">
        <v>181</v>
      </c>
      <c r="BM311" s="24" t="s">
        <v>497</v>
      </c>
    </row>
    <row r="312" s="13" customFormat="1">
      <c r="B312" s="256"/>
      <c r="C312" s="257"/>
      <c r="D312" s="235" t="s">
        <v>182</v>
      </c>
      <c r="E312" s="258" t="s">
        <v>21</v>
      </c>
      <c r="F312" s="259" t="s">
        <v>342</v>
      </c>
      <c r="G312" s="257"/>
      <c r="H312" s="258" t="s">
        <v>21</v>
      </c>
      <c r="I312" s="260"/>
      <c r="J312" s="257"/>
      <c r="K312" s="257"/>
      <c r="L312" s="261"/>
      <c r="M312" s="262"/>
      <c r="N312" s="263"/>
      <c r="O312" s="263"/>
      <c r="P312" s="263"/>
      <c r="Q312" s="263"/>
      <c r="R312" s="263"/>
      <c r="S312" s="263"/>
      <c r="T312" s="264"/>
      <c r="AT312" s="265" t="s">
        <v>182</v>
      </c>
      <c r="AU312" s="265" t="s">
        <v>79</v>
      </c>
      <c r="AV312" s="13" t="s">
        <v>77</v>
      </c>
      <c r="AW312" s="13" t="s">
        <v>33</v>
      </c>
      <c r="AX312" s="13" t="s">
        <v>69</v>
      </c>
      <c r="AY312" s="265" t="s">
        <v>174</v>
      </c>
    </row>
    <row r="313" s="13" customFormat="1">
      <c r="B313" s="256"/>
      <c r="C313" s="257"/>
      <c r="D313" s="235" t="s">
        <v>182</v>
      </c>
      <c r="E313" s="258" t="s">
        <v>21</v>
      </c>
      <c r="F313" s="259" t="s">
        <v>498</v>
      </c>
      <c r="G313" s="257"/>
      <c r="H313" s="258" t="s">
        <v>21</v>
      </c>
      <c r="I313" s="260"/>
      <c r="J313" s="257"/>
      <c r="K313" s="257"/>
      <c r="L313" s="261"/>
      <c r="M313" s="262"/>
      <c r="N313" s="263"/>
      <c r="O313" s="263"/>
      <c r="P313" s="263"/>
      <c r="Q313" s="263"/>
      <c r="R313" s="263"/>
      <c r="S313" s="263"/>
      <c r="T313" s="264"/>
      <c r="AT313" s="265" t="s">
        <v>182</v>
      </c>
      <c r="AU313" s="265" t="s">
        <v>79</v>
      </c>
      <c r="AV313" s="13" t="s">
        <v>77</v>
      </c>
      <c r="AW313" s="13" t="s">
        <v>33</v>
      </c>
      <c r="AX313" s="13" t="s">
        <v>69</v>
      </c>
      <c r="AY313" s="265" t="s">
        <v>174</v>
      </c>
    </row>
    <row r="314" s="11" customFormat="1">
      <c r="B314" s="233"/>
      <c r="C314" s="234"/>
      <c r="D314" s="235" t="s">
        <v>182</v>
      </c>
      <c r="E314" s="236" t="s">
        <v>21</v>
      </c>
      <c r="F314" s="237" t="s">
        <v>499</v>
      </c>
      <c r="G314" s="234"/>
      <c r="H314" s="238">
        <v>300.69200000000001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182</v>
      </c>
      <c r="AU314" s="244" t="s">
        <v>79</v>
      </c>
      <c r="AV314" s="11" t="s">
        <v>79</v>
      </c>
      <c r="AW314" s="11" t="s">
        <v>33</v>
      </c>
      <c r="AX314" s="11" t="s">
        <v>69</v>
      </c>
      <c r="AY314" s="244" t="s">
        <v>174</v>
      </c>
    </row>
    <row r="315" s="11" customFormat="1">
      <c r="B315" s="233"/>
      <c r="C315" s="234"/>
      <c r="D315" s="235" t="s">
        <v>182</v>
      </c>
      <c r="E315" s="236" t="s">
        <v>21</v>
      </c>
      <c r="F315" s="237" t="s">
        <v>500</v>
      </c>
      <c r="G315" s="234"/>
      <c r="H315" s="238">
        <v>343.94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AT315" s="244" t="s">
        <v>182</v>
      </c>
      <c r="AU315" s="244" t="s">
        <v>79</v>
      </c>
      <c r="AV315" s="11" t="s">
        <v>79</v>
      </c>
      <c r="AW315" s="11" t="s">
        <v>33</v>
      </c>
      <c r="AX315" s="11" t="s">
        <v>69</v>
      </c>
      <c r="AY315" s="244" t="s">
        <v>174</v>
      </c>
    </row>
    <row r="316" s="13" customFormat="1">
      <c r="B316" s="256"/>
      <c r="C316" s="257"/>
      <c r="D316" s="235" t="s">
        <v>182</v>
      </c>
      <c r="E316" s="258" t="s">
        <v>21</v>
      </c>
      <c r="F316" s="259" t="s">
        <v>501</v>
      </c>
      <c r="G316" s="257"/>
      <c r="H316" s="258" t="s">
        <v>21</v>
      </c>
      <c r="I316" s="260"/>
      <c r="J316" s="257"/>
      <c r="K316" s="257"/>
      <c r="L316" s="261"/>
      <c r="M316" s="262"/>
      <c r="N316" s="263"/>
      <c r="O316" s="263"/>
      <c r="P316" s="263"/>
      <c r="Q316" s="263"/>
      <c r="R316" s="263"/>
      <c r="S316" s="263"/>
      <c r="T316" s="264"/>
      <c r="AT316" s="265" t="s">
        <v>182</v>
      </c>
      <c r="AU316" s="265" t="s">
        <v>79</v>
      </c>
      <c r="AV316" s="13" t="s">
        <v>77</v>
      </c>
      <c r="AW316" s="13" t="s">
        <v>33</v>
      </c>
      <c r="AX316" s="13" t="s">
        <v>69</v>
      </c>
      <c r="AY316" s="265" t="s">
        <v>174</v>
      </c>
    </row>
    <row r="317" s="11" customFormat="1">
      <c r="B317" s="233"/>
      <c r="C317" s="234"/>
      <c r="D317" s="235" t="s">
        <v>182</v>
      </c>
      <c r="E317" s="236" t="s">
        <v>21</v>
      </c>
      <c r="F317" s="237" t="s">
        <v>502</v>
      </c>
      <c r="G317" s="234"/>
      <c r="H317" s="238">
        <v>736.40200000000004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182</v>
      </c>
      <c r="AU317" s="244" t="s">
        <v>79</v>
      </c>
      <c r="AV317" s="11" t="s">
        <v>79</v>
      </c>
      <c r="AW317" s="11" t="s">
        <v>33</v>
      </c>
      <c r="AX317" s="11" t="s">
        <v>69</v>
      </c>
      <c r="AY317" s="244" t="s">
        <v>174</v>
      </c>
    </row>
    <row r="318" s="13" customFormat="1">
      <c r="B318" s="256"/>
      <c r="C318" s="257"/>
      <c r="D318" s="235" t="s">
        <v>182</v>
      </c>
      <c r="E318" s="258" t="s">
        <v>21</v>
      </c>
      <c r="F318" s="259" t="s">
        <v>503</v>
      </c>
      <c r="G318" s="257"/>
      <c r="H318" s="258" t="s">
        <v>21</v>
      </c>
      <c r="I318" s="260"/>
      <c r="J318" s="257"/>
      <c r="K318" s="257"/>
      <c r="L318" s="261"/>
      <c r="M318" s="262"/>
      <c r="N318" s="263"/>
      <c r="O318" s="263"/>
      <c r="P318" s="263"/>
      <c r="Q318" s="263"/>
      <c r="R318" s="263"/>
      <c r="S318" s="263"/>
      <c r="T318" s="264"/>
      <c r="AT318" s="265" t="s">
        <v>182</v>
      </c>
      <c r="AU318" s="265" t="s">
        <v>79</v>
      </c>
      <c r="AV318" s="13" t="s">
        <v>77</v>
      </c>
      <c r="AW318" s="13" t="s">
        <v>33</v>
      </c>
      <c r="AX318" s="13" t="s">
        <v>69</v>
      </c>
      <c r="AY318" s="265" t="s">
        <v>174</v>
      </c>
    </row>
    <row r="319" s="11" customFormat="1">
      <c r="B319" s="233"/>
      <c r="C319" s="234"/>
      <c r="D319" s="235" t="s">
        <v>182</v>
      </c>
      <c r="E319" s="236" t="s">
        <v>21</v>
      </c>
      <c r="F319" s="237" t="s">
        <v>504</v>
      </c>
      <c r="G319" s="234"/>
      <c r="H319" s="238">
        <v>616.94600000000003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182</v>
      </c>
      <c r="AU319" s="244" t="s">
        <v>79</v>
      </c>
      <c r="AV319" s="11" t="s">
        <v>79</v>
      </c>
      <c r="AW319" s="11" t="s">
        <v>33</v>
      </c>
      <c r="AX319" s="11" t="s">
        <v>69</v>
      </c>
      <c r="AY319" s="244" t="s">
        <v>174</v>
      </c>
    </row>
    <row r="320" s="11" customFormat="1">
      <c r="B320" s="233"/>
      <c r="C320" s="234"/>
      <c r="D320" s="235" t="s">
        <v>182</v>
      </c>
      <c r="E320" s="236" t="s">
        <v>21</v>
      </c>
      <c r="F320" s="237" t="s">
        <v>505</v>
      </c>
      <c r="G320" s="234"/>
      <c r="H320" s="238">
        <v>902.16099999999994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AT320" s="244" t="s">
        <v>182</v>
      </c>
      <c r="AU320" s="244" t="s">
        <v>79</v>
      </c>
      <c r="AV320" s="11" t="s">
        <v>79</v>
      </c>
      <c r="AW320" s="11" t="s">
        <v>33</v>
      </c>
      <c r="AX320" s="11" t="s">
        <v>69</v>
      </c>
      <c r="AY320" s="244" t="s">
        <v>174</v>
      </c>
    </row>
    <row r="321" s="11" customFormat="1">
      <c r="B321" s="233"/>
      <c r="C321" s="234"/>
      <c r="D321" s="235" t="s">
        <v>182</v>
      </c>
      <c r="E321" s="236" t="s">
        <v>21</v>
      </c>
      <c r="F321" s="237" t="s">
        <v>506</v>
      </c>
      <c r="G321" s="234"/>
      <c r="H321" s="238">
        <v>361.19499999999999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182</v>
      </c>
      <c r="AU321" s="244" t="s">
        <v>79</v>
      </c>
      <c r="AV321" s="11" t="s">
        <v>79</v>
      </c>
      <c r="AW321" s="11" t="s">
        <v>33</v>
      </c>
      <c r="AX321" s="11" t="s">
        <v>69</v>
      </c>
      <c r="AY321" s="244" t="s">
        <v>174</v>
      </c>
    </row>
    <row r="322" s="13" customFormat="1">
      <c r="B322" s="256"/>
      <c r="C322" s="257"/>
      <c r="D322" s="235" t="s">
        <v>182</v>
      </c>
      <c r="E322" s="258" t="s">
        <v>21</v>
      </c>
      <c r="F322" s="259" t="s">
        <v>507</v>
      </c>
      <c r="G322" s="257"/>
      <c r="H322" s="258" t="s">
        <v>21</v>
      </c>
      <c r="I322" s="260"/>
      <c r="J322" s="257"/>
      <c r="K322" s="257"/>
      <c r="L322" s="261"/>
      <c r="M322" s="262"/>
      <c r="N322" s="263"/>
      <c r="O322" s="263"/>
      <c r="P322" s="263"/>
      <c r="Q322" s="263"/>
      <c r="R322" s="263"/>
      <c r="S322" s="263"/>
      <c r="T322" s="264"/>
      <c r="AT322" s="265" t="s">
        <v>182</v>
      </c>
      <c r="AU322" s="265" t="s">
        <v>79</v>
      </c>
      <c r="AV322" s="13" t="s">
        <v>77</v>
      </c>
      <c r="AW322" s="13" t="s">
        <v>33</v>
      </c>
      <c r="AX322" s="13" t="s">
        <v>69</v>
      </c>
      <c r="AY322" s="265" t="s">
        <v>174</v>
      </c>
    </row>
    <row r="323" s="11" customFormat="1">
      <c r="B323" s="233"/>
      <c r="C323" s="234"/>
      <c r="D323" s="235" t="s">
        <v>182</v>
      </c>
      <c r="E323" s="236" t="s">
        <v>21</v>
      </c>
      <c r="F323" s="237" t="s">
        <v>508</v>
      </c>
      <c r="G323" s="234"/>
      <c r="H323" s="238">
        <v>103.56399999999999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182</v>
      </c>
      <c r="AU323" s="244" t="s">
        <v>79</v>
      </c>
      <c r="AV323" s="11" t="s">
        <v>79</v>
      </c>
      <c r="AW323" s="11" t="s">
        <v>33</v>
      </c>
      <c r="AX323" s="11" t="s">
        <v>69</v>
      </c>
      <c r="AY323" s="244" t="s">
        <v>174</v>
      </c>
    </row>
    <row r="324" s="11" customFormat="1">
      <c r="B324" s="233"/>
      <c r="C324" s="234"/>
      <c r="D324" s="235" t="s">
        <v>182</v>
      </c>
      <c r="E324" s="236" t="s">
        <v>21</v>
      </c>
      <c r="F324" s="237" t="s">
        <v>509</v>
      </c>
      <c r="G324" s="234"/>
      <c r="H324" s="238">
        <v>115.944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AT324" s="244" t="s">
        <v>182</v>
      </c>
      <c r="AU324" s="244" t="s">
        <v>79</v>
      </c>
      <c r="AV324" s="11" t="s">
        <v>79</v>
      </c>
      <c r="AW324" s="11" t="s">
        <v>33</v>
      </c>
      <c r="AX324" s="11" t="s">
        <v>69</v>
      </c>
      <c r="AY324" s="244" t="s">
        <v>174</v>
      </c>
    </row>
    <row r="325" s="11" customFormat="1">
      <c r="B325" s="233"/>
      <c r="C325" s="234"/>
      <c r="D325" s="235" t="s">
        <v>182</v>
      </c>
      <c r="E325" s="236" t="s">
        <v>21</v>
      </c>
      <c r="F325" s="237" t="s">
        <v>510</v>
      </c>
      <c r="G325" s="234"/>
      <c r="H325" s="238">
        <v>180.31999999999999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182</v>
      </c>
      <c r="AU325" s="244" t="s">
        <v>79</v>
      </c>
      <c r="AV325" s="11" t="s">
        <v>79</v>
      </c>
      <c r="AW325" s="11" t="s">
        <v>33</v>
      </c>
      <c r="AX325" s="11" t="s">
        <v>69</v>
      </c>
      <c r="AY325" s="244" t="s">
        <v>174</v>
      </c>
    </row>
    <row r="326" s="12" customFormat="1">
      <c r="B326" s="245"/>
      <c r="C326" s="246"/>
      <c r="D326" s="235" t="s">
        <v>182</v>
      </c>
      <c r="E326" s="247" t="s">
        <v>21</v>
      </c>
      <c r="F326" s="248" t="s">
        <v>184</v>
      </c>
      <c r="G326" s="246"/>
      <c r="H326" s="249">
        <v>3661.1640000000002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AT326" s="255" t="s">
        <v>182</v>
      </c>
      <c r="AU326" s="255" t="s">
        <v>79</v>
      </c>
      <c r="AV326" s="12" t="s">
        <v>181</v>
      </c>
      <c r="AW326" s="12" t="s">
        <v>33</v>
      </c>
      <c r="AX326" s="12" t="s">
        <v>77</v>
      </c>
      <c r="AY326" s="255" t="s">
        <v>174</v>
      </c>
    </row>
    <row r="327" s="1" customFormat="1" ht="25.5" customHeight="1">
      <c r="B327" s="46"/>
      <c r="C327" s="221" t="s">
        <v>335</v>
      </c>
      <c r="D327" s="221" t="s">
        <v>176</v>
      </c>
      <c r="E327" s="222" t="s">
        <v>511</v>
      </c>
      <c r="F327" s="223" t="s">
        <v>512</v>
      </c>
      <c r="G327" s="224" t="s">
        <v>201</v>
      </c>
      <c r="H327" s="225">
        <v>638.67999999999995</v>
      </c>
      <c r="I327" s="226"/>
      <c r="J327" s="227">
        <f>ROUND(I327*H327,2)</f>
        <v>0</v>
      </c>
      <c r="K327" s="223" t="s">
        <v>21</v>
      </c>
      <c r="L327" s="72"/>
      <c r="M327" s="228" t="s">
        <v>21</v>
      </c>
      <c r="N327" s="229" t="s">
        <v>40</v>
      </c>
      <c r="O327" s="47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4" t="s">
        <v>181</v>
      </c>
      <c r="AT327" s="24" t="s">
        <v>176</v>
      </c>
      <c r="AU327" s="24" t="s">
        <v>79</v>
      </c>
      <c r="AY327" s="24" t="s">
        <v>174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77</v>
      </c>
      <c r="BK327" s="232">
        <f>ROUND(I327*H327,2)</f>
        <v>0</v>
      </c>
      <c r="BL327" s="24" t="s">
        <v>181</v>
      </c>
      <c r="BM327" s="24" t="s">
        <v>513</v>
      </c>
    </row>
    <row r="328" s="13" customFormat="1">
      <c r="B328" s="256"/>
      <c r="C328" s="257"/>
      <c r="D328" s="235" t="s">
        <v>182</v>
      </c>
      <c r="E328" s="258" t="s">
        <v>21</v>
      </c>
      <c r="F328" s="259" t="s">
        <v>514</v>
      </c>
      <c r="G328" s="257"/>
      <c r="H328" s="258" t="s">
        <v>21</v>
      </c>
      <c r="I328" s="260"/>
      <c r="J328" s="257"/>
      <c r="K328" s="257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182</v>
      </c>
      <c r="AU328" s="265" t="s">
        <v>79</v>
      </c>
      <c r="AV328" s="13" t="s">
        <v>77</v>
      </c>
      <c r="AW328" s="13" t="s">
        <v>33</v>
      </c>
      <c r="AX328" s="13" t="s">
        <v>69</v>
      </c>
      <c r="AY328" s="265" t="s">
        <v>174</v>
      </c>
    </row>
    <row r="329" s="13" customFormat="1">
      <c r="B329" s="256"/>
      <c r="C329" s="257"/>
      <c r="D329" s="235" t="s">
        <v>182</v>
      </c>
      <c r="E329" s="258" t="s">
        <v>21</v>
      </c>
      <c r="F329" s="259" t="s">
        <v>498</v>
      </c>
      <c r="G329" s="257"/>
      <c r="H329" s="258" t="s">
        <v>21</v>
      </c>
      <c r="I329" s="260"/>
      <c r="J329" s="257"/>
      <c r="K329" s="257"/>
      <c r="L329" s="261"/>
      <c r="M329" s="262"/>
      <c r="N329" s="263"/>
      <c r="O329" s="263"/>
      <c r="P329" s="263"/>
      <c r="Q329" s="263"/>
      <c r="R329" s="263"/>
      <c r="S329" s="263"/>
      <c r="T329" s="264"/>
      <c r="AT329" s="265" t="s">
        <v>182</v>
      </c>
      <c r="AU329" s="265" t="s">
        <v>79</v>
      </c>
      <c r="AV329" s="13" t="s">
        <v>77</v>
      </c>
      <c r="AW329" s="13" t="s">
        <v>33</v>
      </c>
      <c r="AX329" s="13" t="s">
        <v>69</v>
      </c>
      <c r="AY329" s="265" t="s">
        <v>174</v>
      </c>
    </row>
    <row r="330" s="11" customFormat="1">
      <c r="B330" s="233"/>
      <c r="C330" s="234"/>
      <c r="D330" s="235" t="s">
        <v>182</v>
      </c>
      <c r="E330" s="236" t="s">
        <v>21</v>
      </c>
      <c r="F330" s="237" t="s">
        <v>515</v>
      </c>
      <c r="G330" s="234"/>
      <c r="H330" s="238">
        <v>373.91000000000002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AT330" s="244" t="s">
        <v>182</v>
      </c>
      <c r="AU330" s="244" t="s">
        <v>79</v>
      </c>
      <c r="AV330" s="11" t="s">
        <v>79</v>
      </c>
      <c r="AW330" s="11" t="s">
        <v>33</v>
      </c>
      <c r="AX330" s="11" t="s">
        <v>69</v>
      </c>
      <c r="AY330" s="244" t="s">
        <v>174</v>
      </c>
    </row>
    <row r="331" s="11" customFormat="1">
      <c r="B331" s="233"/>
      <c r="C331" s="234"/>
      <c r="D331" s="235" t="s">
        <v>182</v>
      </c>
      <c r="E331" s="236" t="s">
        <v>21</v>
      </c>
      <c r="F331" s="237" t="s">
        <v>516</v>
      </c>
      <c r="G331" s="234"/>
      <c r="H331" s="238">
        <v>57.450000000000003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182</v>
      </c>
      <c r="AU331" s="244" t="s">
        <v>79</v>
      </c>
      <c r="AV331" s="11" t="s">
        <v>79</v>
      </c>
      <c r="AW331" s="11" t="s">
        <v>33</v>
      </c>
      <c r="AX331" s="11" t="s">
        <v>69</v>
      </c>
      <c r="AY331" s="244" t="s">
        <v>174</v>
      </c>
    </row>
    <row r="332" s="13" customFormat="1">
      <c r="B332" s="256"/>
      <c r="C332" s="257"/>
      <c r="D332" s="235" t="s">
        <v>182</v>
      </c>
      <c r="E332" s="258" t="s">
        <v>21</v>
      </c>
      <c r="F332" s="259" t="s">
        <v>517</v>
      </c>
      <c r="G332" s="257"/>
      <c r="H332" s="258" t="s">
        <v>21</v>
      </c>
      <c r="I332" s="260"/>
      <c r="J332" s="257"/>
      <c r="K332" s="257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182</v>
      </c>
      <c r="AU332" s="265" t="s">
        <v>79</v>
      </c>
      <c r="AV332" s="13" t="s">
        <v>77</v>
      </c>
      <c r="AW332" s="13" t="s">
        <v>33</v>
      </c>
      <c r="AX332" s="13" t="s">
        <v>69</v>
      </c>
      <c r="AY332" s="265" t="s">
        <v>174</v>
      </c>
    </row>
    <row r="333" s="11" customFormat="1">
      <c r="B333" s="233"/>
      <c r="C333" s="234"/>
      <c r="D333" s="235" t="s">
        <v>182</v>
      </c>
      <c r="E333" s="236" t="s">
        <v>21</v>
      </c>
      <c r="F333" s="237" t="s">
        <v>518</v>
      </c>
      <c r="G333" s="234"/>
      <c r="H333" s="238">
        <v>84.459999999999994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182</v>
      </c>
      <c r="AU333" s="244" t="s">
        <v>79</v>
      </c>
      <c r="AV333" s="11" t="s">
        <v>79</v>
      </c>
      <c r="AW333" s="11" t="s">
        <v>33</v>
      </c>
      <c r="AX333" s="11" t="s">
        <v>69</v>
      </c>
      <c r="AY333" s="244" t="s">
        <v>174</v>
      </c>
    </row>
    <row r="334" s="13" customFormat="1">
      <c r="B334" s="256"/>
      <c r="C334" s="257"/>
      <c r="D334" s="235" t="s">
        <v>182</v>
      </c>
      <c r="E334" s="258" t="s">
        <v>21</v>
      </c>
      <c r="F334" s="259" t="s">
        <v>519</v>
      </c>
      <c r="G334" s="257"/>
      <c r="H334" s="258" t="s">
        <v>21</v>
      </c>
      <c r="I334" s="260"/>
      <c r="J334" s="257"/>
      <c r="K334" s="257"/>
      <c r="L334" s="261"/>
      <c r="M334" s="262"/>
      <c r="N334" s="263"/>
      <c r="O334" s="263"/>
      <c r="P334" s="263"/>
      <c r="Q334" s="263"/>
      <c r="R334" s="263"/>
      <c r="S334" s="263"/>
      <c r="T334" s="264"/>
      <c r="AT334" s="265" t="s">
        <v>182</v>
      </c>
      <c r="AU334" s="265" t="s">
        <v>79</v>
      </c>
      <c r="AV334" s="13" t="s">
        <v>77</v>
      </c>
      <c r="AW334" s="13" t="s">
        <v>33</v>
      </c>
      <c r="AX334" s="13" t="s">
        <v>69</v>
      </c>
      <c r="AY334" s="265" t="s">
        <v>174</v>
      </c>
    </row>
    <row r="335" s="11" customFormat="1">
      <c r="B335" s="233"/>
      <c r="C335" s="234"/>
      <c r="D335" s="235" t="s">
        <v>182</v>
      </c>
      <c r="E335" s="236" t="s">
        <v>21</v>
      </c>
      <c r="F335" s="237" t="s">
        <v>520</v>
      </c>
      <c r="G335" s="234"/>
      <c r="H335" s="238">
        <v>84.459999999999994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182</v>
      </c>
      <c r="AU335" s="244" t="s">
        <v>79</v>
      </c>
      <c r="AV335" s="11" t="s">
        <v>79</v>
      </c>
      <c r="AW335" s="11" t="s">
        <v>33</v>
      </c>
      <c r="AX335" s="11" t="s">
        <v>69</v>
      </c>
      <c r="AY335" s="244" t="s">
        <v>174</v>
      </c>
    </row>
    <row r="336" s="11" customFormat="1">
      <c r="B336" s="233"/>
      <c r="C336" s="234"/>
      <c r="D336" s="235" t="s">
        <v>182</v>
      </c>
      <c r="E336" s="236" t="s">
        <v>21</v>
      </c>
      <c r="F336" s="237" t="s">
        <v>521</v>
      </c>
      <c r="G336" s="234"/>
      <c r="H336" s="238">
        <v>38.399999999999999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182</v>
      </c>
      <c r="AU336" s="244" t="s">
        <v>79</v>
      </c>
      <c r="AV336" s="11" t="s">
        <v>79</v>
      </c>
      <c r="AW336" s="11" t="s">
        <v>33</v>
      </c>
      <c r="AX336" s="11" t="s">
        <v>69</v>
      </c>
      <c r="AY336" s="244" t="s">
        <v>174</v>
      </c>
    </row>
    <row r="337" s="12" customFormat="1">
      <c r="B337" s="245"/>
      <c r="C337" s="246"/>
      <c r="D337" s="235" t="s">
        <v>182</v>
      </c>
      <c r="E337" s="247" t="s">
        <v>21</v>
      </c>
      <c r="F337" s="248" t="s">
        <v>184</v>
      </c>
      <c r="G337" s="246"/>
      <c r="H337" s="249">
        <v>638.67999999999995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AT337" s="255" t="s">
        <v>182</v>
      </c>
      <c r="AU337" s="255" t="s">
        <v>79</v>
      </c>
      <c r="AV337" s="12" t="s">
        <v>181</v>
      </c>
      <c r="AW337" s="12" t="s">
        <v>33</v>
      </c>
      <c r="AX337" s="12" t="s">
        <v>77</v>
      </c>
      <c r="AY337" s="255" t="s">
        <v>174</v>
      </c>
    </row>
    <row r="338" s="1" customFormat="1" ht="16.5" customHeight="1">
      <c r="B338" s="46"/>
      <c r="C338" s="221" t="s">
        <v>522</v>
      </c>
      <c r="D338" s="221" t="s">
        <v>176</v>
      </c>
      <c r="E338" s="222" t="s">
        <v>523</v>
      </c>
      <c r="F338" s="223" t="s">
        <v>524</v>
      </c>
      <c r="G338" s="224" t="s">
        <v>201</v>
      </c>
      <c r="H338" s="225">
        <v>638.67999999999995</v>
      </c>
      <c r="I338" s="226"/>
      <c r="J338" s="227">
        <f>ROUND(I338*H338,2)</f>
        <v>0</v>
      </c>
      <c r="K338" s="223" t="s">
        <v>180</v>
      </c>
      <c r="L338" s="72"/>
      <c r="M338" s="228" t="s">
        <v>21</v>
      </c>
      <c r="N338" s="229" t="s">
        <v>40</v>
      </c>
      <c r="O338" s="47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4" t="s">
        <v>181</v>
      </c>
      <c r="AT338" s="24" t="s">
        <v>176</v>
      </c>
      <c r="AU338" s="24" t="s">
        <v>79</v>
      </c>
      <c r="AY338" s="24" t="s">
        <v>174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77</v>
      </c>
      <c r="BK338" s="232">
        <f>ROUND(I338*H338,2)</f>
        <v>0</v>
      </c>
      <c r="BL338" s="24" t="s">
        <v>181</v>
      </c>
      <c r="BM338" s="24" t="s">
        <v>525</v>
      </c>
    </row>
    <row r="339" s="1" customFormat="1" ht="16.5" customHeight="1">
      <c r="B339" s="46"/>
      <c r="C339" s="221" t="s">
        <v>341</v>
      </c>
      <c r="D339" s="221" t="s">
        <v>176</v>
      </c>
      <c r="E339" s="222" t="s">
        <v>526</v>
      </c>
      <c r="F339" s="223" t="s">
        <v>527</v>
      </c>
      <c r="G339" s="224" t="s">
        <v>201</v>
      </c>
      <c r="H339" s="225">
        <v>438.077</v>
      </c>
      <c r="I339" s="226"/>
      <c r="J339" s="227">
        <f>ROUND(I339*H339,2)</f>
        <v>0</v>
      </c>
      <c r="K339" s="223" t="s">
        <v>180</v>
      </c>
      <c r="L339" s="72"/>
      <c r="M339" s="228" t="s">
        <v>21</v>
      </c>
      <c r="N339" s="229" t="s">
        <v>40</v>
      </c>
      <c r="O339" s="47"/>
      <c r="P339" s="230">
        <f>O339*H339</f>
        <v>0</v>
      </c>
      <c r="Q339" s="230">
        <v>0.00012</v>
      </c>
      <c r="R339" s="230">
        <f>Q339*H339</f>
        <v>0.052569240000000003</v>
      </c>
      <c r="S339" s="230">
        <v>0</v>
      </c>
      <c r="T339" s="231">
        <f>S339*H339</f>
        <v>0</v>
      </c>
      <c r="AR339" s="24" t="s">
        <v>181</v>
      </c>
      <c r="AT339" s="24" t="s">
        <v>176</v>
      </c>
      <c r="AU339" s="24" t="s">
        <v>79</v>
      </c>
      <c r="AY339" s="24" t="s">
        <v>174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4" t="s">
        <v>77</v>
      </c>
      <c r="BK339" s="232">
        <f>ROUND(I339*H339,2)</f>
        <v>0</v>
      </c>
      <c r="BL339" s="24" t="s">
        <v>181</v>
      </c>
      <c r="BM339" s="24" t="s">
        <v>528</v>
      </c>
    </row>
    <row r="340" s="13" customFormat="1">
      <c r="B340" s="256"/>
      <c r="C340" s="257"/>
      <c r="D340" s="235" t="s">
        <v>182</v>
      </c>
      <c r="E340" s="258" t="s">
        <v>21</v>
      </c>
      <c r="F340" s="259" t="s">
        <v>514</v>
      </c>
      <c r="G340" s="257"/>
      <c r="H340" s="258" t="s">
        <v>21</v>
      </c>
      <c r="I340" s="260"/>
      <c r="J340" s="257"/>
      <c r="K340" s="257"/>
      <c r="L340" s="261"/>
      <c r="M340" s="262"/>
      <c r="N340" s="263"/>
      <c r="O340" s="263"/>
      <c r="P340" s="263"/>
      <c r="Q340" s="263"/>
      <c r="R340" s="263"/>
      <c r="S340" s="263"/>
      <c r="T340" s="264"/>
      <c r="AT340" s="265" t="s">
        <v>182</v>
      </c>
      <c r="AU340" s="265" t="s">
        <v>79</v>
      </c>
      <c r="AV340" s="13" t="s">
        <v>77</v>
      </c>
      <c r="AW340" s="13" t="s">
        <v>33</v>
      </c>
      <c r="AX340" s="13" t="s">
        <v>69</v>
      </c>
      <c r="AY340" s="265" t="s">
        <v>174</v>
      </c>
    </row>
    <row r="341" s="11" customFormat="1">
      <c r="B341" s="233"/>
      <c r="C341" s="234"/>
      <c r="D341" s="235" t="s">
        <v>182</v>
      </c>
      <c r="E341" s="236" t="s">
        <v>21</v>
      </c>
      <c r="F341" s="237" t="s">
        <v>529</v>
      </c>
      <c r="G341" s="234"/>
      <c r="H341" s="238">
        <v>118.377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182</v>
      </c>
      <c r="AU341" s="244" t="s">
        <v>79</v>
      </c>
      <c r="AV341" s="11" t="s">
        <v>79</v>
      </c>
      <c r="AW341" s="11" t="s">
        <v>33</v>
      </c>
      <c r="AX341" s="11" t="s">
        <v>69</v>
      </c>
      <c r="AY341" s="244" t="s">
        <v>174</v>
      </c>
    </row>
    <row r="342" s="11" customFormat="1">
      <c r="B342" s="233"/>
      <c r="C342" s="234"/>
      <c r="D342" s="235" t="s">
        <v>182</v>
      </c>
      <c r="E342" s="236" t="s">
        <v>21</v>
      </c>
      <c r="F342" s="237" t="s">
        <v>530</v>
      </c>
      <c r="G342" s="234"/>
      <c r="H342" s="238">
        <v>64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182</v>
      </c>
      <c r="AU342" s="244" t="s">
        <v>79</v>
      </c>
      <c r="AV342" s="11" t="s">
        <v>79</v>
      </c>
      <c r="AW342" s="11" t="s">
        <v>33</v>
      </c>
      <c r="AX342" s="11" t="s">
        <v>69</v>
      </c>
      <c r="AY342" s="244" t="s">
        <v>174</v>
      </c>
    </row>
    <row r="343" s="11" customFormat="1">
      <c r="B343" s="233"/>
      <c r="C343" s="234"/>
      <c r="D343" s="235" t="s">
        <v>182</v>
      </c>
      <c r="E343" s="236" t="s">
        <v>21</v>
      </c>
      <c r="F343" s="237" t="s">
        <v>531</v>
      </c>
      <c r="G343" s="234"/>
      <c r="H343" s="238">
        <v>255.69999999999999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182</v>
      </c>
      <c r="AU343" s="244" t="s">
        <v>79</v>
      </c>
      <c r="AV343" s="11" t="s">
        <v>79</v>
      </c>
      <c r="AW343" s="11" t="s">
        <v>33</v>
      </c>
      <c r="AX343" s="11" t="s">
        <v>69</v>
      </c>
      <c r="AY343" s="244" t="s">
        <v>174</v>
      </c>
    </row>
    <row r="344" s="12" customFormat="1">
      <c r="B344" s="245"/>
      <c r="C344" s="246"/>
      <c r="D344" s="235" t="s">
        <v>182</v>
      </c>
      <c r="E344" s="247" t="s">
        <v>21</v>
      </c>
      <c r="F344" s="248" t="s">
        <v>184</v>
      </c>
      <c r="G344" s="246"/>
      <c r="H344" s="249">
        <v>438.077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182</v>
      </c>
      <c r="AU344" s="255" t="s">
        <v>79</v>
      </c>
      <c r="AV344" s="12" t="s">
        <v>181</v>
      </c>
      <c r="AW344" s="12" t="s">
        <v>33</v>
      </c>
      <c r="AX344" s="12" t="s">
        <v>77</v>
      </c>
      <c r="AY344" s="255" t="s">
        <v>174</v>
      </c>
    </row>
    <row r="345" s="1" customFormat="1" ht="25.5" customHeight="1">
      <c r="B345" s="46"/>
      <c r="C345" s="221" t="s">
        <v>532</v>
      </c>
      <c r="D345" s="221" t="s">
        <v>176</v>
      </c>
      <c r="E345" s="222" t="s">
        <v>533</v>
      </c>
      <c r="F345" s="223" t="s">
        <v>534</v>
      </c>
      <c r="G345" s="224" t="s">
        <v>179</v>
      </c>
      <c r="H345" s="225">
        <v>21.802</v>
      </c>
      <c r="I345" s="226"/>
      <c r="J345" s="227">
        <f>ROUND(I345*H345,2)</f>
        <v>0</v>
      </c>
      <c r="K345" s="223" t="s">
        <v>180</v>
      </c>
      <c r="L345" s="72"/>
      <c r="M345" s="228" t="s">
        <v>21</v>
      </c>
      <c r="N345" s="229" t="s">
        <v>40</v>
      </c>
      <c r="O345" s="47"/>
      <c r="P345" s="230">
        <f>O345*H345</f>
        <v>0</v>
      </c>
      <c r="Q345" s="230">
        <v>2.2563399999999998</v>
      </c>
      <c r="R345" s="230">
        <f>Q345*H345</f>
        <v>49.192724679999998</v>
      </c>
      <c r="S345" s="230">
        <v>0</v>
      </c>
      <c r="T345" s="231">
        <f>S345*H345</f>
        <v>0</v>
      </c>
      <c r="AR345" s="24" t="s">
        <v>181</v>
      </c>
      <c r="AT345" s="24" t="s">
        <v>176</v>
      </c>
      <c r="AU345" s="24" t="s">
        <v>79</v>
      </c>
      <c r="AY345" s="24" t="s">
        <v>174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77</v>
      </c>
      <c r="BK345" s="232">
        <f>ROUND(I345*H345,2)</f>
        <v>0</v>
      </c>
      <c r="BL345" s="24" t="s">
        <v>181</v>
      </c>
      <c r="BM345" s="24" t="s">
        <v>535</v>
      </c>
    </row>
    <row r="346" s="13" customFormat="1">
      <c r="B346" s="256"/>
      <c r="C346" s="257"/>
      <c r="D346" s="235" t="s">
        <v>182</v>
      </c>
      <c r="E346" s="258" t="s">
        <v>21</v>
      </c>
      <c r="F346" s="259" t="s">
        <v>342</v>
      </c>
      <c r="G346" s="257"/>
      <c r="H346" s="258" t="s">
        <v>21</v>
      </c>
      <c r="I346" s="260"/>
      <c r="J346" s="257"/>
      <c r="K346" s="257"/>
      <c r="L346" s="261"/>
      <c r="M346" s="262"/>
      <c r="N346" s="263"/>
      <c r="O346" s="263"/>
      <c r="P346" s="263"/>
      <c r="Q346" s="263"/>
      <c r="R346" s="263"/>
      <c r="S346" s="263"/>
      <c r="T346" s="264"/>
      <c r="AT346" s="265" t="s">
        <v>182</v>
      </c>
      <c r="AU346" s="265" t="s">
        <v>79</v>
      </c>
      <c r="AV346" s="13" t="s">
        <v>77</v>
      </c>
      <c r="AW346" s="13" t="s">
        <v>33</v>
      </c>
      <c r="AX346" s="13" t="s">
        <v>69</v>
      </c>
      <c r="AY346" s="265" t="s">
        <v>174</v>
      </c>
    </row>
    <row r="347" s="13" customFormat="1">
      <c r="B347" s="256"/>
      <c r="C347" s="257"/>
      <c r="D347" s="235" t="s">
        <v>182</v>
      </c>
      <c r="E347" s="258" t="s">
        <v>21</v>
      </c>
      <c r="F347" s="259" t="s">
        <v>536</v>
      </c>
      <c r="G347" s="257"/>
      <c r="H347" s="258" t="s">
        <v>21</v>
      </c>
      <c r="I347" s="260"/>
      <c r="J347" s="257"/>
      <c r="K347" s="257"/>
      <c r="L347" s="261"/>
      <c r="M347" s="262"/>
      <c r="N347" s="263"/>
      <c r="O347" s="263"/>
      <c r="P347" s="263"/>
      <c r="Q347" s="263"/>
      <c r="R347" s="263"/>
      <c r="S347" s="263"/>
      <c r="T347" s="264"/>
      <c r="AT347" s="265" t="s">
        <v>182</v>
      </c>
      <c r="AU347" s="265" t="s">
        <v>79</v>
      </c>
      <c r="AV347" s="13" t="s">
        <v>77</v>
      </c>
      <c r="AW347" s="13" t="s">
        <v>33</v>
      </c>
      <c r="AX347" s="13" t="s">
        <v>69</v>
      </c>
      <c r="AY347" s="265" t="s">
        <v>174</v>
      </c>
    </row>
    <row r="348" s="11" customFormat="1">
      <c r="B348" s="233"/>
      <c r="C348" s="234"/>
      <c r="D348" s="235" t="s">
        <v>182</v>
      </c>
      <c r="E348" s="236" t="s">
        <v>21</v>
      </c>
      <c r="F348" s="237" t="s">
        <v>537</v>
      </c>
      <c r="G348" s="234"/>
      <c r="H348" s="238">
        <v>1.1770000000000001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182</v>
      </c>
      <c r="AU348" s="244" t="s">
        <v>79</v>
      </c>
      <c r="AV348" s="11" t="s">
        <v>79</v>
      </c>
      <c r="AW348" s="11" t="s">
        <v>33</v>
      </c>
      <c r="AX348" s="11" t="s">
        <v>69</v>
      </c>
      <c r="AY348" s="244" t="s">
        <v>174</v>
      </c>
    </row>
    <row r="349" s="11" customFormat="1">
      <c r="B349" s="233"/>
      <c r="C349" s="234"/>
      <c r="D349" s="235" t="s">
        <v>182</v>
      </c>
      <c r="E349" s="236" t="s">
        <v>21</v>
      </c>
      <c r="F349" s="237" t="s">
        <v>538</v>
      </c>
      <c r="G349" s="234"/>
      <c r="H349" s="238">
        <v>6.0949999999999998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182</v>
      </c>
      <c r="AU349" s="244" t="s">
        <v>79</v>
      </c>
      <c r="AV349" s="11" t="s">
        <v>79</v>
      </c>
      <c r="AW349" s="11" t="s">
        <v>33</v>
      </c>
      <c r="AX349" s="11" t="s">
        <v>69</v>
      </c>
      <c r="AY349" s="244" t="s">
        <v>174</v>
      </c>
    </row>
    <row r="350" s="11" customFormat="1">
      <c r="B350" s="233"/>
      <c r="C350" s="234"/>
      <c r="D350" s="235" t="s">
        <v>182</v>
      </c>
      <c r="E350" s="236" t="s">
        <v>21</v>
      </c>
      <c r="F350" s="237" t="s">
        <v>539</v>
      </c>
      <c r="G350" s="234"/>
      <c r="H350" s="238">
        <v>1.224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182</v>
      </c>
      <c r="AU350" s="244" t="s">
        <v>79</v>
      </c>
      <c r="AV350" s="11" t="s">
        <v>79</v>
      </c>
      <c r="AW350" s="11" t="s">
        <v>33</v>
      </c>
      <c r="AX350" s="11" t="s">
        <v>69</v>
      </c>
      <c r="AY350" s="244" t="s">
        <v>174</v>
      </c>
    </row>
    <row r="351" s="13" customFormat="1">
      <c r="B351" s="256"/>
      <c r="C351" s="257"/>
      <c r="D351" s="235" t="s">
        <v>182</v>
      </c>
      <c r="E351" s="258" t="s">
        <v>21</v>
      </c>
      <c r="F351" s="259" t="s">
        <v>540</v>
      </c>
      <c r="G351" s="257"/>
      <c r="H351" s="258" t="s">
        <v>21</v>
      </c>
      <c r="I351" s="260"/>
      <c r="J351" s="257"/>
      <c r="K351" s="257"/>
      <c r="L351" s="261"/>
      <c r="M351" s="262"/>
      <c r="N351" s="263"/>
      <c r="O351" s="263"/>
      <c r="P351" s="263"/>
      <c r="Q351" s="263"/>
      <c r="R351" s="263"/>
      <c r="S351" s="263"/>
      <c r="T351" s="264"/>
      <c r="AT351" s="265" t="s">
        <v>182</v>
      </c>
      <c r="AU351" s="265" t="s">
        <v>79</v>
      </c>
      <c r="AV351" s="13" t="s">
        <v>77</v>
      </c>
      <c r="AW351" s="13" t="s">
        <v>33</v>
      </c>
      <c r="AX351" s="13" t="s">
        <v>69</v>
      </c>
      <c r="AY351" s="265" t="s">
        <v>174</v>
      </c>
    </row>
    <row r="352" s="11" customFormat="1">
      <c r="B352" s="233"/>
      <c r="C352" s="234"/>
      <c r="D352" s="235" t="s">
        <v>182</v>
      </c>
      <c r="E352" s="236" t="s">
        <v>21</v>
      </c>
      <c r="F352" s="237" t="s">
        <v>541</v>
      </c>
      <c r="G352" s="234"/>
      <c r="H352" s="238">
        <v>3.5529999999999999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AT352" s="244" t="s">
        <v>182</v>
      </c>
      <c r="AU352" s="244" t="s">
        <v>79</v>
      </c>
      <c r="AV352" s="11" t="s">
        <v>79</v>
      </c>
      <c r="AW352" s="11" t="s">
        <v>33</v>
      </c>
      <c r="AX352" s="11" t="s">
        <v>69</v>
      </c>
      <c r="AY352" s="244" t="s">
        <v>174</v>
      </c>
    </row>
    <row r="353" s="11" customFormat="1">
      <c r="B353" s="233"/>
      <c r="C353" s="234"/>
      <c r="D353" s="235" t="s">
        <v>182</v>
      </c>
      <c r="E353" s="236" t="s">
        <v>21</v>
      </c>
      <c r="F353" s="237" t="s">
        <v>542</v>
      </c>
      <c r="G353" s="234"/>
      <c r="H353" s="238">
        <v>9.4529999999999994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182</v>
      </c>
      <c r="AU353" s="244" t="s">
        <v>79</v>
      </c>
      <c r="AV353" s="11" t="s">
        <v>79</v>
      </c>
      <c r="AW353" s="11" t="s">
        <v>33</v>
      </c>
      <c r="AX353" s="11" t="s">
        <v>69</v>
      </c>
      <c r="AY353" s="244" t="s">
        <v>174</v>
      </c>
    </row>
    <row r="354" s="11" customFormat="1">
      <c r="B354" s="233"/>
      <c r="C354" s="234"/>
      <c r="D354" s="235" t="s">
        <v>182</v>
      </c>
      <c r="E354" s="236" t="s">
        <v>21</v>
      </c>
      <c r="F354" s="237" t="s">
        <v>543</v>
      </c>
      <c r="G354" s="234"/>
      <c r="H354" s="238">
        <v>0.29999999999999999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182</v>
      </c>
      <c r="AU354" s="244" t="s">
        <v>79</v>
      </c>
      <c r="AV354" s="11" t="s">
        <v>79</v>
      </c>
      <c r="AW354" s="11" t="s">
        <v>33</v>
      </c>
      <c r="AX354" s="11" t="s">
        <v>69</v>
      </c>
      <c r="AY354" s="244" t="s">
        <v>174</v>
      </c>
    </row>
    <row r="355" s="12" customFormat="1">
      <c r="B355" s="245"/>
      <c r="C355" s="246"/>
      <c r="D355" s="235" t="s">
        <v>182</v>
      </c>
      <c r="E355" s="247" t="s">
        <v>21</v>
      </c>
      <c r="F355" s="248" t="s">
        <v>184</v>
      </c>
      <c r="G355" s="246"/>
      <c r="H355" s="249">
        <v>21.802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182</v>
      </c>
      <c r="AU355" s="255" t="s">
        <v>79</v>
      </c>
      <c r="AV355" s="12" t="s">
        <v>181</v>
      </c>
      <c r="AW355" s="12" t="s">
        <v>33</v>
      </c>
      <c r="AX355" s="12" t="s">
        <v>77</v>
      </c>
      <c r="AY355" s="255" t="s">
        <v>174</v>
      </c>
    </row>
    <row r="356" s="1" customFormat="1" ht="25.5" customHeight="1">
      <c r="B356" s="46"/>
      <c r="C356" s="221" t="s">
        <v>347</v>
      </c>
      <c r="D356" s="221" t="s">
        <v>176</v>
      </c>
      <c r="E356" s="222" t="s">
        <v>544</v>
      </c>
      <c r="F356" s="223" t="s">
        <v>545</v>
      </c>
      <c r="G356" s="224" t="s">
        <v>179</v>
      </c>
      <c r="H356" s="225">
        <v>8.5129999999999999</v>
      </c>
      <c r="I356" s="226"/>
      <c r="J356" s="227">
        <f>ROUND(I356*H356,2)</f>
        <v>0</v>
      </c>
      <c r="K356" s="223" t="s">
        <v>180</v>
      </c>
      <c r="L356" s="72"/>
      <c r="M356" s="228" t="s">
        <v>21</v>
      </c>
      <c r="N356" s="229" t="s">
        <v>40</v>
      </c>
      <c r="O356" s="47"/>
      <c r="P356" s="230">
        <f>O356*H356</f>
        <v>0</v>
      </c>
      <c r="Q356" s="230">
        <v>2.2563399999999998</v>
      </c>
      <c r="R356" s="230">
        <f>Q356*H356</f>
        <v>19.208222419999998</v>
      </c>
      <c r="S356" s="230">
        <v>0</v>
      </c>
      <c r="T356" s="231">
        <f>S356*H356</f>
        <v>0</v>
      </c>
      <c r="AR356" s="24" t="s">
        <v>181</v>
      </c>
      <c r="AT356" s="24" t="s">
        <v>176</v>
      </c>
      <c r="AU356" s="24" t="s">
        <v>79</v>
      </c>
      <c r="AY356" s="24" t="s">
        <v>174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4" t="s">
        <v>77</v>
      </c>
      <c r="BK356" s="232">
        <f>ROUND(I356*H356,2)</f>
        <v>0</v>
      </c>
      <c r="BL356" s="24" t="s">
        <v>181</v>
      </c>
      <c r="BM356" s="24" t="s">
        <v>546</v>
      </c>
    </row>
    <row r="357" s="11" customFormat="1">
      <c r="B357" s="233"/>
      <c r="C357" s="234"/>
      <c r="D357" s="235" t="s">
        <v>182</v>
      </c>
      <c r="E357" s="236" t="s">
        <v>21</v>
      </c>
      <c r="F357" s="237" t="s">
        <v>547</v>
      </c>
      <c r="G357" s="234"/>
      <c r="H357" s="238">
        <v>6.1180000000000003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182</v>
      </c>
      <c r="AU357" s="244" t="s">
        <v>79</v>
      </c>
      <c r="AV357" s="11" t="s">
        <v>79</v>
      </c>
      <c r="AW357" s="11" t="s">
        <v>33</v>
      </c>
      <c r="AX357" s="11" t="s">
        <v>69</v>
      </c>
      <c r="AY357" s="244" t="s">
        <v>174</v>
      </c>
    </row>
    <row r="358" s="11" customFormat="1">
      <c r="B358" s="233"/>
      <c r="C358" s="234"/>
      <c r="D358" s="235" t="s">
        <v>182</v>
      </c>
      <c r="E358" s="236" t="s">
        <v>21</v>
      </c>
      <c r="F358" s="237" t="s">
        <v>548</v>
      </c>
      <c r="G358" s="234"/>
      <c r="H358" s="238">
        <v>0.40799999999999997</v>
      </c>
      <c r="I358" s="239"/>
      <c r="J358" s="234"/>
      <c r="K358" s="234"/>
      <c r="L358" s="240"/>
      <c r="M358" s="241"/>
      <c r="N358" s="242"/>
      <c r="O358" s="242"/>
      <c r="P358" s="242"/>
      <c r="Q358" s="242"/>
      <c r="R358" s="242"/>
      <c r="S358" s="242"/>
      <c r="T358" s="243"/>
      <c r="AT358" s="244" t="s">
        <v>182</v>
      </c>
      <c r="AU358" s="244" t="s">
        <v>79</v>
      </c>
      <c r="AV358" s="11" t="s">
        <v>79</v>
      </c>
      <c r="AW358" s="11" t="s">
        <v>33</v>
      </c>
      <c r="AX358" s="11" t="s">
        <v>69</v>
      </c>
      <c r="AY358" s="244" t="s">
        <v>174</v>
      </c>
    </row>
    <row r="359" s="11" customFormat="1">
      <c r="B359" s="233"/>
      <c r="C359" s="234"/>
      <c r="D359" s="235" t="s">
        <v>182</v>
      </c>
      <c r="E359" s="236" t="s">
        <v>21</v>
      </c>
      <c r="F359" s="237" t="s">
        <v>549</v>
      </c>
      <c r="G359" s="234"/>
      <c r="H359" s="238">
        <v>0.57799999999999996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182</v>
      </c>
      <c r="AU359" s="244" t="s">
        <v>79</v>
      </c>
      <c r="AV359" s="11" t="s">
        <v>79</v>
      </c>
      <c r="AW359" s="11" t="s">
        <v>33</v>
      </c>
      <c r="AX359" s="11" t="s">
        <v>69</v>
      </c>
      <c r="AY359" s="244" t="s">
        <v>174</v>
      </c>
    </row>
    <row r="360" s="11" customFormat="1">
      <c r="B360" s="233"/>
      <c r="C360" s="234"/>
      <c r="D360" s="235" t="s">
        <v>182</v>
      </c>
      <c r="E360" s="236" t="s">
        <v>21</v>
      </c>
      <c r="F360" s="237" t="s">
        <v>550</v>
      </c>
      <c r="G360" s="234"/>
      <c r="H360" s="238">
        <v>0.50700000000000001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AT360" s="244" t="s">
        <v>182</v>
      </c>
      <c r="AU360" s="244" t="s">
        <v>79</v>
      </c>
      <c r="AV360" s="11" t="s">
        <v>79</v>
      </c>
      <c r="AW360" s="11" t="s">
        <v>33</v>
      </c>
      <c r="AX360" s="11" t="s">
        <v>69</v>
      </c>
      <c r="AY360" s="244" t="s">
        <v>174</v>
      </c>
    </row>
    <row r="361" s="11" customFormat="1">
      <c r="B361" s="233"/>
      <c r="C361" s="234"/>
      <c r="D361" s="235" t="s">
        <v>182</v>
      </c>
      <c r="E361" s="236" t="s">
        <v>21</v>
      </c>
      <c r="F361" s="237" t="s">
        <v>551</v>
      </c>
      <c r="G361" s="234"/>
      <c r="H361" s="238">
        <v>0.32400000000000001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182</v>
      </c>
      <c r="AU361" s="244" t="s">
        <v>79</v>
      </c>
      <c r="AV361" s="11" t="s">
        <v>79</v>
      </c>
      <c r="AW361" s="11" t="s">
        <v>33</v>
      </c>
      <c r="AX361" s="11" t="s">
        <v>69</v>
      </c>
      <c r="AY361" s="244" t="s">
        <v>174</v>
      </c>
    </row>
    <row r="362" s="11" customFormat="1">
      <c r="B362" s="233"/>
      <c r="C362" s="234"/>
      <c r="D362" s="235" t="s">
        <v>182</v>
      </c>
      <c r="E362" s="236" t="s">
        <v>21</v>
      </c>
      <c r="F362" s="237" t="s">
        <v>552</v>
      </c>
      <c r="G362" s="234"/>
      <c r="H362" s="238">
        <v>0.57799999999999996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182</v>
      </c>
      <c r="AU362" s="244" t="s">
        <v>79</v>
      </c>
      <c r="AV362" s="11" t="s">
        <v>79</v>
      </c>
      <c r="AW362" s="11" t="s">
        <v>33</v>
      </c>
      <c r="AX362" s="11" t="s">
        <v>69</v>
      </c>
      <c r="AY362" s="244" t="s">
        <v>174</v>
      </c>
    </row>
    <row r="363" s="12" customFormat="1">
      <c r="B363" s="245"/>
      <c r="C363" s="246"/>
      <c r="D363" s="235" t="s">
        <v>182</v>
      </c>
      <c r="E363" s="247" t="s">
        <v>21</v>
      </c>
      <c r="F363" s="248" t="s">
        <v>184</v>
      </c>
      <c r="G363" s="246"/>
      <c r="H363" s="249">
        <v>8.5129999999999999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182</v>
      </c>
      <c r="AU363" s="255" t="s">
        <v>79</v>
      </c>
      <c r="AV363" s="12" t="s">
        <v>181</v>
      </c>
      <c r="AW363" s="12" t="s">
        <v>33</v>
      </c>
      <c r="AX363" s="12" t="s">
        <v>77</v>
      </c>
      <c r="AY363" s="255" t="s">
        <v>174</v>
      </c>
    </row>
    <row r="364" s="1" customFormat="1" ht="25.5" customHeight="1">
      <c r="B364" s="46"/>
      <c r="C364" s="221" t="s">
        <v>553</v>
      </c>
      <c r="D364" s="221" t="s">
        <v>176</v>
      </c>
      <c r="E364" s="222" t="s">
        <v>554</v>
      </c>
      <c r="F364" s="223" t="s">
        <v>555</v>
      </c>
      <c r="G364" s="224" t="s">
        <v>179</v>
      </c>
      <c r="H364" s="225">
        <v>21.501999999999999</v>
      </c>
      <c r="I364" s="226"/>
      <c r="J364" s="227">
        <f>ROUND(I364*H364,2)</f>
        <v>0</v>
      </c>
      <c r="K364" s="223" t="s">
        <v>180</v>
      </c>
      <c r="L364" s="72"/>
      <c r="M364" s="228" t="s">
        <v>21</v>
      </c>
      <c r="N364" s="229" t="s">
        <v>40</v>
      </c>
      <c r="O364" s="47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AR364" s="24" t="s">
        <v>181</v>
      </c>
      <c r="AT364" s="24" t="s">
        <v>176</v>
      </c>
      <c r="AU364" s="24" t="s">
        <v>79</v>
      </c>
      <c r="AY364" s="24" t="s">
        <v>174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4" t="s">
        <v>77</v>
      </c>
      <c r="BK364" s="232">
        <f>ROUND(I364*H364,2)</f>
        <v>0</v>
      </c>
      <c r="BL364" s="24" t="s">
        <v>181</v>
      </c>
      <c r="BM364" s="24" t="s">
        <v>556</v>
      </c>
    </row>
    <row r="365" s="11" customFormat="1">
      <c r="B365" s="233"/>
      <c r="C365" s="234"/>
      <c r="D365" s="235" t="s">
        <v>182</v>
      </c>
      <c r="E365" s="236" t="s">
        <v>21</v>
      </c>
      <c r="F365" s="237" t="s">
        <v>557</v>
      </c>
      <c r="G365" s="234"/>
      <c r="H365" s="238">
        <v>21.501999999999999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182</v>
      </c>
      <c r="AU365" s="244" t="s">
        <v>79</v>
      </c>
      <c r="AV365" s="11" t="s">
        <v>79</v>
      </c>
      <c r="AW365" s="11" t="s">
        <v>33</v>
      </c>
      <c r="AX365" s="11" t="s">
        <v>69</v>
      </c>
      <c r="AY365" s="244" t="s">
        <v>174</v>
      </c>
    </row>
    <row r="366" s="12" customFormat="1">
      <c r="B366" s="245"/>
      <c r="C366" s="246"/>
      <c r="D366" s="235" t="s">
        <v>182</v>
      </c>
      <c r="E366" s="247" t="s">
        <v>21</v>
      </c>
      <c r="F366" s="248" t="s">
        <v>184</v>
      </c>
      <c r="G366" s="246"/>
      <c r="H366" s="249">
        <v>21.501999999999999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AT366" s="255" t="s">
        <v>182</v>
      </c>
      <c r="AU366" s="255" t="s">
        <v>79</v>
      </c>
      <c r="AV366" s="12" t="s">
        <v>181</v>
      </c>
      <c r="AW366" s="12" t="s">
        <v>33</v>
      </c>
      <c r="AX366" s="12" t="s">
        <v>77</v>
      </c>
      <c r="AY366" s="255" t="s">
        <v>174</v>
      </c>
    </row>
    <row r="367" s="1" customFormat="1" ht="25.5" customHeight="1">
      <c r="B367" s="46"/>
      <c r="C367" s="221" t="s">
        <v>353</v>
      </c>
      <c r="D367" s="221" t="s">
        <v>176</v>
      </c>
      <c r="E367" s="222" t="s">
        <v>558</v>
      </c>
      <c r="F367" s="223" t="s">
        <v>559</v>
      </c>
      <c r="G367" s="224" t="s">
        <v>179</v>
      </c>
      <c r="H367" s="225">
        <v>7.7789999999999999</v>
      </c>
      <c r="I367" s="226"/>
      <c r="J367" s="227">
        <f>ROUND(I367*H367,2)</f>
        <v>0</v>
      </c>
      <c r="K367" s="223" t="s">
        <v>180</v>
      </c>
      <c r="L367" s="72"/>
      <c r="M367" s="228" t="s">
        <v>21</v>
      </c>
      <c r="N367" s="229" t="s">
        <v>40</v>
      </c>
      <c r="O367" s="47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AR367" s="24" t="s">
        <v>181</v>
      </c>
      <c r="AT367" s="24" t="s">
        <v>176</v>
      </c>
      <c r="AU367" s="24" t="s">
        <v>79</v>
      </c>
      <c r="AY367" s="24" t="s">
        <v>174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24" t="s">
        <v>77</v>
      </c>
      <c r="BK367" s="232">
        <f>ROUND(I367*H367,2)</f>
        <v>0</v>
      </c>
      <c r="BL367" s="24" t="s">
        <v>181</v>
      </c>
      <c r="BM367" s="24" t="s">
        <v>560</v>
      </c>
    </row>
    <row r="368" s="11" customFormat="1">
      <c r="B368" s="233"/>
      <c r="C368" s="234"/>
      <c r="D368" s="235" t="s">
        <v>182</v>
      </c>
      <c r="E368" s="236" t="s">
        <v>21</v>
      </c>
      <c r="F368" s="237" t="s">
        <v>561</v>
      </c>
      <c r="G368" s="234"/>
      <c r="H368" s="238">
        <v>7.7789999999999999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AT368" s="244" t="s">
        <v>182</v>
      </c>
      <c r="AU368" s="244" t="s">
        <v>79</v>
      </c>
      <c r="AV368" s="11" t="s">
        <v>79</v>
      </c>
      <c r="AW368" s="11" t="s">
        <v>33</v>
      </c>
      <c r="AX368" s="11" t="s">
        <v>69</v>
      </c>
      <c r="AY368" s="244" t="s">
        <v>174</v>
      </c>
    </row>
    <row r="369" s="12" customFormat="1">
      <c r="B369" s="245"/>
      <c r="C369" s="246"/>
      <c r="D369" s="235" t="s">
        <v>182</v>
      </c>
      <c r="E369" s="247" t="s">
        <v>21</v>
      </c>
      <c r="F369" s="248" t="s">
        <v>184</v>
      </c>
      <c r="G369" s="246"/>
      <c r="H369" s="249">
        <v>7.7789999999999999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AT369" s="255" t="s">
        <v>182</v>
      </c>
      <c r="AU369" s="255" t="s">
        <v>79</v>
      </c>
      <c r="AV369" s="12" t="s">
        <v>181</v>
      </c>
      <c r="AW369" s="12" t="s">
        <v>33</v>
      </c>
      <c r="AX369" s="12" t="s">
        <v>77</v>
      </c>
      <c r="AY369" s="255" t="s">
        <v>174</v>
      </c>
    </row>
    <row r="370" s="1" customFormat="1" ht="16.5" customHeight="1">
      <c r="B370" s="46"/>
      <c r="C370" s="221" t="s">
        <v>562</v>
      </c>
      <c r="D370" s="221" t="s">
        <v>176</v>
      </c>
      <c r="E370" s="222" t="s">
        <v>563</v>
      </c>
      <c r="F370" s="223" t="s">
        <v>564</v>
      </c>
      <c r="G370" s="224" t="s">
        <v>242</v>
      </c>
      <c r="H370" s="225">
        <v>4.0789999999999997</v>
      </c>
      <c r="I370" s="226"/>
      <c r="J370" s="227">
        <f>ROUND(I370*H370,2)</f>
        <v>0</v>
      </c>
      <c r="K370" s="223" t="s">
        <v>180</v>
      </c>
      <c r="L370" s="72"/>
      <c r="M370" s="228" t="s">
        <v>21</v>
      </c>
      <c r="N370" s="229" t="s">
        <v>40</v>
      </c>
      <c r="O370" s="47"/>
      <c r="P370" s="230">
        <f>O370*H370</f>
        <v>0</v>
      </c>
      <c r="Q370" s="230">
        <v>1.0525899999999999</v>
      </c>
      <c r="R370" s="230">
        <f>Q370*H370</f>
        <v>4.293514609999999</v>
      </c>
      <c r="S370" s="230">
        <v>0</v>
      </c>
      <c r="T370" s="231">
        <f>S370*H370</f>
        <v>0</v>
      </c>
      <c r="AR370" s="24" t="s">
        <v>181</v>
      </c>
      <c r="AT370" s="24" t="s">
        <v>176</v>
      </c>
      <c r="AU370" s="24" t="s">
        <v>79</v>
      </c>
      <c r="AY370" s="24" t="s">
        <v>174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24" t="s">
        <v>77</v>
      </c>
      <c r="BK370" s="232">
        <f>ROUND(I370*H370,2)</f>
        <v>0</v>
      </c>
      <c r="BL370" s="24" t="s">
        <v>181</v>
      </c>
      <c r="BM370" s="24" t="s">
        <v>565</v>
      </c>
    </row>
    <row r="371" s="13" customFormat="1">
      <c r="B371" s="256"/>
      <c r="C371" s="257"/>
      <c r="D371" s="235" t="s">
        <v>182</v>
      </c>
      <c r="E371" s="258" t="s">
        <v>21</v>
      </c>
      <c r="F371" s="259" t="s">
        <v>342</v>
      </c>
      <c r="G371" s="257"/>
      <c r="H371" s="258" t="s">
        <v>21</v>
      </c>
      <c r="I371" s="260"/>
      <c r="J371" s="257"/>
      <c r="K371" s="257"/>
      <c r="L371" s="261"/>
      <c r="M371" s="262"/>
      <c r="N371" s="263"/>
      <c r="O371" s="263"/>
      <c r="P371" s="263"/>
      <c r="Q371" s="263"/>
      <c r="R371" s="263"/>
      <c r="S371" s="263"/>
      <c r="T371" s="264"/>
      <c r="AT371" s="265" t="s">
        <v>182</v>
      </c>
      <c r="AU371" s="265" t="s">
        <v>79</v>
      </c>
      <c r="AV371" s="13" t="s">
        <v>77</v>
      </c>
      <c r="AW371" s="13" t="s">
        <v>33</v>
      </c>
      <c r="AX371" s="13" t="s">
        <v>69</v>
      </c>
      <c r="AY371" s="265" t="s">
        <v>174</v>
      </c>
    </row>
    <row r="372" s="13" customFormat="1">
      <c r="B372" s="256"/>
      <c r="C372" s="257"/>
      <c r="D372" s="235" t="s">
        <v>182</v>
      </c>
      <c r="E372" s="258" t="s">
        <v>21</v>
      </c>
      <c r="F372" s="259" t="s">
        <v>536</v>
      </c>
      <c r="G372" s="257"/>
      <c r="H372" s="258" t="s">
        <v>21</v>
      </c>
      <c r="I372" s="260"/>
      <c r="J372" s="257"/>
      <c r="K372" s="257"/>
      <c r="L372" s="261"/>
      <c r="M372" s="262"/>
      <c r="N372" s="263"/>
      <c r="O372" s="263"/>
      <c r="P372" s="263"/>
      <c r="Q372" s="263"/>
      <c r="R372" s="263"/>
      <c r="S372" s="263"/>
      <c r="T372" s="264"/>
      <c r="AT372" s="265" t="s">
        <v>182</v>
      </c>
      <c r="AU372" s="265" t="s">
        <v>79</v>
      </c>
      <c r="AV372" s="13" t="s">
        <v>77</v>
      </c>
      <c r="AW372" s="13" t="s">
        <v>33</v>
      </c>
      <c r="AX372" s="13" t="s">
        <v>69</v>
      </c>
      <c r="AY372" s="265" t="s">
        <v>174</v>
      </c>
    </row>
    <row r="373" s="11" customFormat="1">
      <c r="B373" s="233"/>
      <c r="C373" s="234"/>
      <c r="D373" s="235" t="s">
        <v>182</v>
      </c>
      <c r="E373" s="236" t="s">
        <v>21</v>
      </c>
      <c r="F373" s="237" t="s">
        <v>566</v>
      </c>
      <c r="G373" s="234"/>
      <c r="H373" s="238">
        <v>0.17999999999999999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182</v>
      </c>
      <c r="AU373" s="244" t="s">
        <v>79</v>
      </c>
      <c r="AV373" s="11" t="s">
        <v>79</v>
      </c>
      <c r="AW373" s="11" t="s">
        <v>33</v>
      </c>
      <c r="AX373" s="11" t="s">
        <v>69</v>
      </c>
      <c r="AY373" s="244" t="s">
        <v>174</v>
      </c>
    </row>
    <row r="374" s="11" customFormat="1">
      <c r="B374" s="233"/>
      <c r="C374" s="234"/>
      <c r="D374" s="235" t="s">
        <v>182</v>
      </c>
      <c r="E374" s="236" t="s">
        <v>21</v>
      </c>
      <c r="F374" s="237" t="s">
        <v>567</v>
      </c>
      <c r="G374" s="234"/>
      <c r="H374" s="238">
        <v>0.93200000000000005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AT374" s="244" t="s">
        <v>182</v>
      </c>
      <c r="AU374" s="244" t="s">
        <v>79</v>
      </c>
      <c r="AV374" s="11" t="s">
        <v>79</v>
      </c>
      <c r="AW374" s="11" t="s">
        <v>33</v>
      </c>
      <c r="AX374" s="11" t="s">
        <v>69</v>
      </c>
      <c r="AY374" s="244" t="s">
        <v>174</v>
      </c>
    </row>
    <row r="375" s="11" customFormat="1">
      <c r="B375" s="233"/>
      <c r="C375" s="234"/>
      <c r="D375" s="235" t="s">
        <v>182</v>
      </c>
      <c r="E375" s="236" t="s">
        <v>21</v>
      </c>
      <c r="F375" s="237" t="s">
        <v>568</v>
      </c>
      <c r="G375" s="234"/>
      <c r="H375" s="238">
        <v>0.187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182</v>
      </c>
      <c r="AU375" s="244" t="s">
        <v>79</v>
      </c>
      <c r="AV375" s="11" t="s">
        <v>79</v>
      </c>
      <c r="AW375" s="11" t="s">
        <v>33</v>
      </c>
      <c r="AX375" s="11" t="s">
        <v>69</v>
      </c>
      <c r="AY375" s="244" t="s">
        <v>174</v>
      </c>
    </row>
    <row r="376" s="13" customFormat="1">
      <c r="B376" s="256"/>
      <c r="C376" s="257"/>
      <c r="D376" s="235" t="s">
        <v>182</v>
      </c>
      <c r="E376" s="258" t="s">
        <v>21</v>
      </c>
      <c r="F376" s="259" t="s">
        <v>540</v>
      </c>
      <c r="G376" s="257"/>
      <c r="H376" s="258" t="s">
        <v>21</v>
      </c>
      <c r="I376" s="260"/>
      <c r="J376" s="257"/>
      <c r="K376" s="257"/>
      <c r="L376" s="261"/>
      <c r="M376" s="262"/>
      <c r="N376" s="263"/>
      <c r="O376" s="263"/>
      <c r="P376" s="263"/>
      <c r="Q376" s="263"/>
      <c r="R376" s="263"/>
      <c r="S376" s="263"/>
      <c r="T376" s="264"/>
      <c r="AT376" s="265" t="s">
        <v>182</v>
      </c>
      <c r="AU376" s="265" t="s">
        <v>79</v>
      </c>
      <c r="AV376" s="13" t="s">
        <v>77</v>
      </c>
      <c r="AW376" s="13" t="s">
        <v>33</v>
      </c>
      <c r="AX376" s="13" t="s">
        <v>69</v>
      </c>
      <c r="AY376" s="265" t="s">
        <v>174</v>
      </c>
    </row>
    <row r="377" s="11" customFormat="1">
      <c r="B377" s="233"/>
      <c r="C377" s="234"/>
      <c r="D377" s="235" t="s">
        <v>182</v>
      </c>
      <c r="E377" s="236" t="s">
        <v>21</v>
      </c>
      <c r="F377" s="237" t="s">
        <v>569</v>
      </c>
      <c r="G377" s="234"/>
      <c r="H377" s="238">
        <v>0.51300000000000001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182</v>
      </c>
      <c r="AU377" s="244" t="s">
        <v>79</v>
      </c>
      <c r="AV377" s="11" t="s">
        <v>79</v>
      </c>
      <c r="AW377" s="11" t="s">
        <v>33</v>
      </c>
      <c r="AX377" s="11" t="s">
        <v>69</v>
      </c>
      <c r="AY377" s="244" t="s">
        <v>174</v>
      </c>
    </row>
    <row r="378" s="11" customFormat="1">
      <c r="B378" s="233"/>
      <c r="C378" s="234"/>
      <c r="D378" s="235" t="s">
        <v>182</v>
      </c>
      <c r="E378" s="236" t="s">
        <v>21</v>
      </c>
      <c r="F378" s="237" t="s">
        <v>570</v>
      </c>
      <c r="G378" s="234"/>
      <c r="H378" s="238">
        <v>1.365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AT378" s="244" t="s">
        <v>182</v>
      </c>
      <c r="AU378" s="244" t="s">
        <v>79</v>
      </c>
      <c r="AV378" s="11" t="s">
        <v>79</v>
      </c>
      <c r="AW378" s="11" t="s">
        <v>33</v>
      </c>
      <c r="AX378" s="11" t="s">
        <v>69</v>
      </c>
      <c r="AY378" s="244" t="s">
        <v>174</v>
      </c>
    </row>
    <row r="379" s="11" customFormat="1">
      <c r="B379" s="233"/>
      <c r="C379" s="234"/>
      <c r="D379" s="235" t="s">
        <v>182</v>
      </c>
      <c r="E379" s="236" t="s">
        <v>21</v>
      </c>
      <c r="F379" s="237" t="s">
        <v>571</v>
      </c>
      <c r="G379" s="234"/>
      <c r="H379" s="238">
        <v>0.57499999999999996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182</v>
      </c>
      <c r="AU379" s="244" t="s">
        <v>79</v>
      </c>
      <c r="AV379" s="11" t="s">
        <v>79</v>
      </c>
      <c r="AW379" s="11" t="s">
        <v>33</v>
      </c>
      <c r="AX379" s="11" t="s">
        <v>69</v>
      </c>
      <c r="AY379" s="244" t="s">
        <v>174</v>
      </c>
    </row>
    <row r="380" s="11" customFormat="1">
      <c r="B380" s="233"/>
      <c r="C380" s="234"/>
      <c r="D380" s="235" t="s">
        <v>182</v>
      </c>
      <c r="E380" s="236" t="s">
        <v>21</v>
      </c>
      <c r="F380" s="237" t="s">
        <v>572</v>
      </c>
      <c r="G380" s="234"/>
      <c r="H380" s="238">
        <v>0.074999999999999997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182</v>
      </c>
      <c r="AU380" s="244" t="s">
        <v>79</v>
      </c>
      <c r="AV380" s="11" t="s">
        <v>79</v>
      </c>
      <c r="AW380" s="11" t="s">
        <v>33</v>
      </c>
      <c r="AX380" s="11" t="s">
        <v>69</v>
      </c>
      <c r="AY380" s="244" t="s">
        <v>174</v>
      </c>
    </row>
    <row r="381" s="11" customFormat="1">
      <c r="B381" s="233"/>
      <c r="C381" s="234"/>
      <c r="D381" s="235" t="s">
        <v>182</v>
      </c>
      <c r="E381" s="236" t="s">
        <v>21</v>
      </c>
      <c r="F381" s="237" t="s">
        <v>573</v>
      </c>
      <c r="G381" s="234"/>
      <c r="H381" s="238">
        <v>0.106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182</v>
      </c>
      <c r="AU381" s="244" t="s">
        <v>79</v>
      </c>
      <c r="AV381" s="11" t="s">
        <v>79</v>
      </c>
      <c r="AW381" s="11" t="s">
        <v>33</v>
      </c>
      <c r="AX381" s="11" t="s">
        <v>69</v>
      </c>
      <c r="AY381" s="244" t="s">
        <v>174</v>
      </c>
    </row>
    <row r="382" s="11" customFormat="1">
      <c r="B382" s="233"/>
      <c r="C382" s="234"/>
      <c r="D382" s="235" t="s">
        <v>182</v>
      </c>
      <c r="E382" s="236" t="s">
        <v>21</v>
      </c>
      <c r="F382" s="237" t="s">
        <v>574</v>
      </c>
      <c r="G382" s="234"/>
      <c r="H382" s="238">
        <v>0.092999999999999999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AT382" s="244" t="s">
        <v>182</v>
      </c>
      <c r="AU382" s="244" t="s">
        <v>79</v>
      </c>
      <c r="AV382" s="11" t="s">
        <v>79</v>
      </c>
      <c r="AW382" s="11" t="s">
        <v>33</v>
      </c>
      <c r="AX382" s="11" t="s">
        <v>69</v>
      </c>
      <c r="AY382" s="244" t="s">
        <v>174</v>
      </c>
    </row>
    <row r="383" s="11" customFormat="1">
      <c r="B383" s="233"/>
      <c r="C383" s="234"/>
      <c r="D383" s="235" t="s">
        <v>182</v>
      </c>
      <c r="E383" s="236" t="s">
        <v>21</v>
      </c>
      <c r="F383" s="237" t="s">
        <v>575</v>
      </c>
      <c r="G383" s="234"/>
      <c r="H383" s="238">
        <v>0.052999999999999998</v>
      </c>
      <c r="I383" s="239"/>
      <c r="J383" s="234"/>
      <c r="K383" s="234"/>
      <c r="L383" s="240"/>
      <c r="M383" s="241"/>
      <c r="N383" s="242"/>
      <c r="O383" s="242"/>
      <c r="P383" s="242"/>
      <c r="Q383" s="242"/>
      <c r="R383" s="242"/>
      <c r="S383" s="242"/>
      <c r="T383" s="243"/>
      <c r="AT383" s="244" t="s">
        <v>182</v>
      </c>
      <c r="AU383" s="244" t="s">
        <v>79</v>
      </c>
      <c r="AV383" s="11" t="s">
        <v>79</v>
      </c>
      <c r="AW383" s="11" t="s">
        <v>33</v>
      </c>
      <c r="AX383" s="11" t="s">
        <v>69</v>
      </c>
      <c r="AY383" s="244" t="s">
        <v>174</v>
      </c>
    </row>
    <row r="384" s="12" customFormat="1">
      <c r="B384" s="245"/>
      <c r="C384" s="246"/>
      <c r="D384" s="235" t="s">
        <v>182</v>
      </c>
      <c r="E384" s="247" t="s">
        <v>21</v>
      </c>
      <c r="F384" s="248" t="s">
        <v>184</v>
      </c>
      <c r="G384" s="246"/>
      <c r="H384" s="249">
        <v>4.0789999999999997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AT384" s="255" t="s">
        <v>182</v>
      </c>
      <c r="AU384" s="255" t="s">
        <v>79</v>
      </c>
      <c r="AV384" s="12" t="s">
        <v>181</v>
      </c>
      <c r="AW384" s="12" t="s">
        <v>33</v>
      </c>
      <c r="AX384" s="12" t="s">
        <v>77</v>
      </c>
      <c r="AY384" s="255" t="s">
        <v>174</v>
      </c>
    </row>
    <row r="385" s="1" customFormat="1" ht="16.5" customHeight="1">
      <c r="B385" s="46"/>
      <c r="C385" s="221" t="s">
        <v>357</v>
      </c>
      <c r="D385" s="221" t="s">
        <v>176</v>
      </c>
      <c r="E385" s="222" t="s">
        <v>576</v>
      </c>
      <c r="F385" s="223" t="s">
        <v>577</v>
      </c>
      <c r="G385" s="224" t="s">
        <v>201</v>
      </c>
      <c r="H385" s="225">
        <v>3.2400000000000002</v>
      </c>
      <c r="I385" s="226"/>
      <c r="J385" s="227">
        <f>ROUND(I385*H385,2)</f>
        <v>0</v>
      </c>
      <c r="K385" s="223" t="s">
        <v>21</v>
      </c>
      <c r="L385" s="72"/>
      <c r="M385" s="228" t="s">
        <v>21</v>
      </c>
      <c r="N385" s="229" t="s">
        <v>40</v>
      </c>
      <c r="O385" s="4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AR385" s="24" t="s">
        <v>181</v>
      </c>
      <c r="AT385" s="24" t="s">
        <v>176</v>
      </c>
      <c r="AU385" s="24" t="s">
        <v>79</v>
      </c>
      <c r="AY385" s="24" t="s">
        <v>174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24" t="s">
        <v>77</v>
      </c>
      <c r="BK385" s="232">
        <f>ROUND(I385*H385,2)</f>
        <v>0</v>
      </c>
      <c r="BL385" s="24" t="s">
        <v>181</v>
      </c>
      <c r="BM385" s="24" t="s">
        <v>578</v>
      </c>
    </row>
    <row r="386" s="11" customFormat="1">
      <c r="B386" s="233"/>
      <c r="C386" s="234"/>
      <c r="D386" s="235" t="s">
        <v>182</v>
      </c>
      <c r="E386" s="236" t="s">
        <v>21</v>
      </c>
      <c r="F386" s="237" t="s">
        <v>579</v>
      </c>
      <c r="G386" s="234"/>
      <c r="H386" s="238">
        <v>3.2400000000000002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182</v>
      </c>
      <c r="AU386" s="244" t="s">
        <v>79</v>
      </c>
      <c r="AV386" s="11" t="s">
        <v>79</v>
      </c>
      <c r="AW386" s="11" t="s">
        <v>33</v>
      </c>
      <c r="AX386" s="11" t="s">
        <v>69</v>
      </c>
      <c r="AY386" s="244" t="s">
        <v>174</v>
      </c>
    </row>
    <row r="387" s="12" customFormat="1">
      <c r="B387" s="245"/>
      <c r="C387" s="246"/>
      <c r="D387" s="235" t="s">
        <v>182</v>
      </c>
      <c r="E387" s="247" t="s">
        <v>21</v>
      </c>
      <c r="F387" s="248" t="s">
        <v>184</v>
      </c>
      <c r="G387" s="246"/>
      <c r="H387" s="249">
        <v>3.2400000000000002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AT387" s="255" t="s">
        <v>182</v>
      </c>
      <c r="AU387" s="255" t="s">
        <v>79</v>
      </c>
      <c r="AV387" s="12" t="s">
        <v>181</v>
      </c>
      <c r="AW387" s="12" t="s">
        <v>33</v>
      </c>
      <c r="AX387" s="12" t="s">
        <v>77</v>
      </c>
      <c r="AY387" s="255" t="s">
        <v>174</v>
      </c>
    </row>
    <row r="388" s="1" customFormat="1" ht="16.5" customHeight="1">
      <c r="B388" s="46"/>
      <c r="C388" s="221" t="s">
        <v>580</v>
      </c>
      <c r="D388" s="221" t="s">
        <v>176</v>
      </c>
      <c r="E388" s="222" t="s">
        <v>581</v>
      </c>
      <c r="F388" s="223" t="s">
        <v>582</v>
      </c>
      <c r="G388" s="224" t="s">
        <v>179</v>
      </c>
      <c r="H388" s="225">
        <v>102.362</v>
      </c>
      <c r="I388" s="226"/>
      <c r="J388" s="227">
        <f>ROUND(I388*H388,2)</f>
        <v>0</v>
      </c>
      <c r="K388" s="223" t="s">
        <v>21</v>
      </c>
      <c r="L388" s="72"/>
      <c r="M388" s="228" t="s">
        <v>21</v>
      </c>
      <c r="N388" s="229" t="s">
        <v>40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AR388" s="24" t="s">
        <v>181</v>
      </c>
      <c r="AT388" s="24" t="s">
        <v>176</v>
      </c>
      <c r="AU388" s="24" t="s">
        <v>79</v>
      </c>
      <c r="AY388" s="24" t="s">
        <v>174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77</v>
      </c>
      <c r="BK388" s="232">
        <f>ROUND(I388*H388,2)</f>
        <v>0</v>
      </c>
      <c r="BL388" s="24" t="s">
        <v>181</v>
      </c>
      <c r="BM388" s="24" t="s">
        <v>583</v>
      </c>
    </row>
    <row r="389" s="13" customFormat="1">
      <c r="B389" s="256"/>
      <c r="C389" s="257"/>
      <c r="D389" s="235" t="s">
        <v>182</v>
      </c>
      <c r="E389" s="258" t="s">
        <v>21</v>
      </c>
      <c r="F389" s="259" t="s">
        <v>342</v>
      </c>
      <c r="G389" s="257"/>
      <c r="H389" s="258" t="s">
        <v>21</v>
      </c>
      <c r="I389" s="260"/>
      <c r="J389" s="257"/>
      <c r="K389" s="257"/>
      <c r="L389" s="261"/>
      <c r="M389" s="262"/>
      <c r="N389" s="263"/>
      <c r="O389" s="263"/>
      <c r="P389" s="263"/>
      <c r="Q389" s="263"/>
      <c r="R389" s="263"/>
      <c r="S389" s="263"/>
      <c r="T389" s="264"/>
      <c r="AT389" s="265" t="s">
        <v>182</v>
      </c>
      <c r="AU389" s="265" t="s">
        <v>79</v>
      </c>
      <c r="AV389" s="13" t="s">
        <v>77</v>
      </c>
      <c r="AW389" s="13" t="s">
        <v>33</v>
      </c>
      <c r="AX389" s="13" t="s">
        <v>69</v>
      </c>
      <c r="AY389" s="265" t="s">
        <v>174</v>
      </c>
    </row>
    <row r="390" s="13" customFormat="1">
      <c r="B390" s="256"/>
      <c r="C390" s="257"/>
      <c r="D390" s="235" t="s">
        <v>182</v>
      </c>
      <c r="E390" s="258" t="s">
        <v>21</v>
      </c>
      <c r="F390" s="259" t="s">
        <v>584</v>
      </c>
      <c r="G390" s="257"/>
      <c r="H390" s="258" t="s">
        <v>21</v>
      </c>
      <c r="I390" s="260"/>
      <c r="J390" s="257"/>
      <c r="K390" s="257"/>
      <c r="L390" s="261"/>
      <c r="M390" s="262"/>
      <c r="N390" s="263"/>
      <c r="O390" s="263"/>
      <c r="P390" s="263"/>
      <c r="Q390" s="263"/>
      <c r="R390" s="263"/>
      <c r="S390" s="263"/>
      <c r="T390" s="264"/>
      <c r="AT390" s="265" t="s">
        <v>182</v>
      </c>
      <c r="AU390" s="265" t="s">
        <v>79</v>
      </c>
      <c r="AV390" s="13" t="s">
        <v>77</v>
      </c>
      <c r="AW390" s="13" t="s">
        <v>33</v>
      </c>
      <c r="AX390" s="13" t="s">
        <v>69</v>
      </c>
      <c r="AY390" s="265" t="s">
        <v>174</v>
      </c>
    </row>
    <row r="391" s="11" customFormat="1">
      <c r="B391" s="233"/>
      <c r="C391" s="234"/>
      <c r="D391" s="235" t="s">
        <v>182</v>
      </c>
      <c r="E391" s="236" t="s">
        <v>21</v>
      </c>
      <c r="F391" s="237" t="s">
        <v>585</v>
      </c>
      <c r="G391" s="234"/>
      <c r="H391" s="238">
        <v>17.757999999999999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AT391" s="244" t="s">
        <v>182</v>
      </c>
      <c r="AU391" s="244" t="s">
        <v>79</v>
      </c>
      <c r="AV391" s="11" t="s">
        <v>79</v>
      </c>
      <c r="AW391" s="11" t="s">
        <v>33</v>
      </c>
      <c r="AX391" s="11" t="s">
        <v>69</v>
      </c>
      <c r="AY391" s="244" t="s">
        <v>174</v>
      </c>
    </row>
    <row r="392" s="13" customFormat="1">
      <c r="B392" s="256"/>
      <c r="C392" s="257"/>
      <c r="D392" s="235" t="s">
        <v>182</v>
      </c>
      <c r="E392" s="258" t="s">
        <v>21</v>
      </c>
      <c r="F392" s="259" t="s">
        <v>586</v>
      </c>
      <c r="G392" s="257"/>
      <c r="H392" s="258" t="s">
        <v>21</v>
      </c>
      <c r="I392" s="260"/>
      <c r="J392" s="257"/>
      <c r="K392" s="257"/>
      <c r="L392" s="261"/>
      <c r="M392" s="262"/>
      <c r="N392" s="263"/>
      <c r="O392" s="263"/>
      <c r="P392" s="263"/>
      <c r="Q392" s="263"/>
      <c r="R392" s="263"/>
      <c r="S392" s="263"/>
      <c r="T392" s="264"/>
      <c r="AT392" s="265" t="s">
        <v>182</v>
      </c>
      <c r="AU392" s="265" t="s">
        <v>79</v>
      </c>
      <c r="AV392" s="13" t="s">
        <v>77</v>
      </c>
      <c r="AW392" s="13" t="s">
        <v>33</v>
      </c>
      <c r="AX392" s="13" t="s">
        <v>69</v>
      </c>
      <c r="AY392" s="265" t="s">
        <v>174</v>
      </c>
    </row>
    <row r="393" s="11" customFormat="1">
      <c r="B393" s="233"/>
      <c r="C393" s="234"/>
      <c r="D393" s="235" t="s">
        <v>182</v>
      </c>
      <c r="E393" s="236" t="s">
        <v>21</v>
      </c>
      <c r="F393" s="237" t="s">
        <v>587</v>
      </c>
      <c r="G393" s="234"/>
      <c r="H393" s="238">
        <v>83.680999999999997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AT393" s="244" t="s">
        <v>182</v>
      </c>
      <c r="AU393" s="244" t="s">
        <v>79</v>
      </c>
      <c r="AV393" s="11" t="s">
        <v>79</v>
      </c>
      <c r="AW393" s="11" t="s">
        <v>33</v>
      </c>
      <c r="AX393" s="11" t="s">
        <v>69</v>
      </c>
      <c r="AY393" s="244" t="s">
        <v>174</v>
      </c>
    </row>
    <row r="394" s="13" customFormat="1">
      <c r="B394" s="256"/>
      <c r="C394" s="257"/>
      <c r="D394" s="235" t="s">
        <v>182</v>
      </c>
      <c r="E394" s="258" t="s">
        <v>21</v>
      </c>
      <c r="F394" s="259" t="s">
        <v>588</v>
      </c>
      <c r="G394" s="257"/>
      <c r="H394" s="258" t="s">
        <v>21</v>
      </c>
      <c r="I394" s="260"/>
      <c r="J394" s="257"/>
      <c r="K394" s="257"/>
      <c r="L394" s="261"/>
      <c r="M394" s="262"/>
      <c r="N394" s="263"/>
      <c r="O394" s="263"/>
      <c r="P394" s="263"/>
      <c r="Q394" s="263"/>
      <c r="R394" s="263"/>
      <c r="S394" s="263"/>
      <c r="T394" s="264"/>
      <c r="AT394" s="265" t="s">
        <v>182</v>
      </c>
      <c r="AU394" s="265" t="s">
        <v>79</v>
      </c>
      <c r="AV394" s="13" t="s">
        <v>77</v>
      </c>
      <c r="AW394" s="13" t="s">
        <v>33</v>
      </c>
      <c r="AX394" s="13" t="s">
        <v>69</v>
      </c>
      <c r="AY394" s="265" t="s">
        <v>174</v>
      </c>
    </row>
    <row r="395" s="11" customFormat="1">
      <c r="B395" s="233"/>
      <c r="C395" s="234"/>
      <c r="D395" s="235" t="s">
        <v>182</v>
      </c>
      <c r="E395" s="236" t="s">
        <v>21</v>
      </c>
      <c r="F395" s="237" t="s">
        <v>589</v>
      </c>
      <c r="G395" s="234"/>
      <c r="H395" s="238">
        <v>0.92300000000000004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182</v>
      </c>
      <c r="AU395" s="244" t="s">
        <v>79</v>
      </c>
      <c r="AV395" s="11" t="s">
        <v>79</v>
      </c>
      <c r="AW395" s="11" t="s">
        <v>33</v>
      </c>
      <c r="AX395" s="11" t="s">
        <v>69</v>
      </c>
      <c r="AY395" s="244" t="s">
        <v>174</v>
      </c>
    </row>
    <row r="396" s="12" customFormat="1">
      <c r="B396" s="245"/>
      <c r="C396" s="246"/>
      <c r="D396" s="235" t="s">
        <v>182</v>
      </c>
      <c r="E396" s="247" t="s">
        <v>21</v>
      </c>
      <c r="F396" s="248" t="s">
        <v>184</v>
      </c>
      <c r="G396" s="246"/>
      <c r="H396" s="249">
        <v>102.362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AT396" s="255" t="s">
        <v>182</v>
      </c>
      <c r="AU396" s="255" t="s">
        <v>79</v>
      </c>
      <c r="AV396" s="12" t="s">
        <v>181</v>
      </c>
      <c r="AW396" s="12" t="s">
        <v>33</v>
      </c>
      <c r="AX396" s="12" t="s">
        <v>77</v>
      </c>
      <c r="AY396" s="255" t="s">
        <v>174</v>
      </c>
    </row>
    <row r="397" s="1" customFormat="1" ht="16.5" customHeight="1">
      <c r="B397" s="46"/>
      <c r="C397" s="221" t="s">
        <v>366</v>
      </c>
      <c r="D397" s="221" t="s">
        <v>176</v>
      </c>
      <c r="E397" s="222" t="s">
        <v>590</v>
      </c>
      <c r="F397" s="223" t="s">
        <v>591</v>
      </c>
      <c r="G397" s="224" t="s">
        <v>201</v>
      </c>
      <c r="H397" s="225">
        <v>80</v>
      </c>
      <c r="I397" s="226"/>
      <c r="J397" s="227">
        <f>ROUND(I397*H397,2)</f>
        <v>0</v>
      </c>
      <c r="K397" s="223" t="s">
        <v>180</v>
      </c>
      <c r="L397" s="72"/>
      <c r="M397" s="228" t="s">
        <v>21</v>
      </c>
      <c r="N397" s="229" t="s">
        <v>40</v>
      </c>
      <c r="O397" s="47"/>
      <c r="P397" s="230">
        <f>O397*H397</f>
        <v>0</v>
      </c>
      <c r="Q397" s="230">
        <v>0.27272000000000002</v>
      </c>
      <c r="R397" s="230">
        <f>Q397*H397</f>
        <v>21.817600000000002</v>
      </c>
      <c r="S397" s="230">
        <v>0</v>
      </c>
      <c r="T397" s="231">
        <f>S397*H397</f>
        <v>0</v>
      </c>
      <c r="AR397" s="24" t="s">
        <v>181</v>
      </c>
      <c r="AT397" s="24" t="s">
        <v>176</v>
      </c>
      <c r="AU397" s="24" t="s">
        <v>79</v>
      </c>
      <c r="AY397" s="24" t="s">
        <v>174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4" t="s">
        <v>77</v>
      </c>
      <c r="BK397" s="232">
        <f>ROUND(I397*H397,2)</f>
        <v>0</v>
      </c>
      <c r="BL397" s="24" t="s">
        <v>181</v>
      </c>
      <c r="BM397" s="24" t="s">
        <v>592</v>
      </c>
    </row>
    <row r="398" s="11" customFormat="1">
      <c r="B398" s="233"/>
      <c r="C398" s="234"/>
      <c r="D398" s="235" t="s">
        <v>182</v>
      </c>
      <c r="E398" s="236" t="s">
        <v>21</v>
      </c>
      <c r="F398" s="237" t="s">
        <v>593</v>
      </c>
      <c r="G398" s="234"/>
      <c r="H398" s="238">
        <v>80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AT398" s="244" t="s">
        <v>182</v>
      </c>
      <c r="AU398" s="244" t="s">
        <v>79</v>
      </c>
      <c r="AV398" s="11" t="s">
        <v>79</v>
      </c>
      <c r="AW398" s="11" t="s">
        <v>33</v>
      </c>
      <c r="AX398" s="11" t="s">
        <v>69</v>
      </c>
      <c r="AY398" s="244" t="s">
        <v>174</v>
      </c>
    </row>
    <row r="399" s="12" customFormat="1">
      <c r="B399" s="245"/>
      <c r="C399" s="246"/>
      <c r="D399" s="235" t="s">
        <v>182</v>
      </c>
      <c r="E399" s="247" t="s">
        <v>21</v>
      </c>
      <c r="F399" s="248" t="s">
        <v>184</v>
      </c>
      <c r="G399" s="246"/>
      <c r="H399" s="249">
        <v>80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AT399" s="255" t="s">
        <v>182</v>
      </c>
      <c r="AU399" s="255" t="s">
        <v>79</v>
      </c>
      <c r="AV399" s="12" t="s">
        <v>181</v>
      </c>
      <c r="AW399" s="12" t="s">
        <v>33</v>
      </c>
      <c r="AX399" s="12" t="s">
        <v>77</v>
      </c>
      <c r="AY399" s="255" t="s">
        <v>174</v>
      </c>
    </row>
    <row r="400" s="1" customFormat="1" ht="25.5" customHeight="1">
      <c r="B400" s="46"/>
      <c r="C400" s="221" t="s">
        <v>594</v>
      </c>
      <c r="D400" s="221" t="s">
        <v>176</v>
      </c>
      <c r="E400" s="222" t="s">
        <v>595</v>
      </c>
      <c r="F400" s="223" t="s">
        <v>596</v>
      </c>
      <c r="G400" s="224" t="s">
        <v>272</v>
      </c>
      <c r="H400" s="225">
        <v>1</v>
      </c>
      <c r="I400" s="226"/>
      <c r="J400" s="227">
        <f>ROUND(I400*H400,2)</f>
        <v>0</v>
      </c>
      <c r="K400" s="223" t="s">
        <v>180</v>
      </c>
      <c r="L400" s="72"/>
      <c r="M400" s="228" t="s">
        <v>21</v>
      </c>
      <c r="N400" s="229" t="s">
        <v>40</v>
      </c>
      <c r="O400" s="47"/>
      <c r="P400" s="230">
        <f>O400*H400</f>
        <v>0</v>
      </c>
      <c r="Q400" s="230">
        <v>0.053620000000000001</v>
      </c>
      <c r="R400" s="230">
        <f>Q400*H400</f>
        <v>0.053620000000000001</v>
      </c>
      <c r="S400" s="230">
        <v>0</v>
      </c>
      <c r="T400" s="231">
        <f>S400*H400</f>
        <v>0</v>
      </c>
      <c r="AR400" s="24" t="s">
        <v>181</v>
      </c>
      <c r="AT400" s="24" t="s">
        <v>176</v>
      </c>
      <c r="AU400" s="24" t="s">
        <v>79</v>
      </c>
      <c r="AY400" s="24" t="s">
        <v>174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24" t="s">
        <v>77</v>
      </c>
      <c r="BK400" s="232">
        <f>ROUND(I400*H400,2)</f>
        <v>0</v>
      </c>
      <c r="BL400" s="24" t="s">
        <v>181</v>
      </c>
      <c r="BM400" s="24" t="s">
        <v>597</v>
      </c>
    </row>
    <row r="401" s="13" customFormat="1">
      <c r="B401" s="256"/>
      <c r="C401" s="257"/>
      <c r="D401" s="235" t="s">
        <v>182</v>
      </c>
      <c r="E401" s="258" t="s">
        <v>21</v>
      </c>
      <c r="F401" s="259" t="s">
        <v>598</v>
      </c>
      <c r="G401" s="257"/>
      <c r="H401" s="258" t="s">
        <v>21</v>
      </c>
      <c r="I401" s="260"/>
      <c r="J401" s="257"/>
      <c r="K401" s="257"/>
      <c r="L401" s="261"/>
      <c r="M401" s="262"/>
      <c r="N401" s="263"/>
      <c r="O401" s="263"/>
      <c r="P401" s="263"/>
      <c r="Q401" s="263"/>
      <c r="R401" s="263"/>
      <c r="S401" s="263"/>
      <c r="T401" s="264"/>
      <c r="AT401" s="265" t="s">
        <v>182</v>
      </c>
      <c r="AU401" s="265" t="s">
        <v>79</v>
      </c>
      <c r="AV401" s="13" t="s">
        <v>77</v>
      </c>
      <c r="AW401" s="13" t="s">
        <v>33</v>
      </c>
      <c r="AX401" s="13" t="s">
        <v>69</v>
      </c>
      <c r="AY401" s="265" t="s">
        <v>174</v>
      </c>
    </row>
    <row r="402" s="11" customFormat="1">
      <c r="B402" s="233"/>
      <c r="C402" s="234"/>
      <c r="D402" s="235" t="s">
        <v>182</v>
      </c>
      <c r="E402" s="236" t="s">
        <v>21</v>
      </c>
      <c r="F402" s="237" t="s">
        <v>599</v>
      </c>
      <c r="G402" s="234"/>
      <c r="H402" s="238">
        <v>1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AT402" s="244" t="s">
        <v>182</v>
      </c>
      <c r="AU402" s="244" t="s">
        <v>79</v>
      </c>
      <c r="AV402" s="11" t="s">
        <v>79</v>
      </c>
      <c r="AW402" s="11" t="s">
        <v>33</v>
      </c>
      <c r="AX402" s="11" t="s">
        <v>69</v>
      </c>
      <c r="AY402" s="244" t="s">
        <v>174</v>
      </c>
    </row>
    <row r="403" s="12" customFormat="1">
      <c r="B403" s="245"/>
      <c r="C403" s="246"/>
      <c r="D403" s="235" t="s">
        <v>182</v>
      </c>
      <c r="E403" s="247" t="s">
        <v>21</v>
      </c>
      <c r="F403" s="248" t="s">
        <v>184</v>
      </c>
      <c r="G403" s="246"/>
      <c r="H403" s="249">
        <v>1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AT403" s="255" t="s">
        <v>182</v>
      </c>
      <c r="AU403" s="255" t="s">
        <v>79</v>
      </c>
      <c r="AV403" s="12" t="s">
        <v>181</v>
      </c>
      <c r="AW403" s="12" t="s">
        <v>33</v>
      </c>
      <c r="AX403" s="12" t="s">
        <v>77</v>
      </c>
      <c r="AY403" s="255" t="s">
        <v>174</v>
      </c>
    </row>
    <row r="404" s="1" customFormat="1" ht="16.5" customHeight="1">
      <c r="B404" s="46"/>
      <c r="C404" s="266" t="s">
        <v>370</v>
      </c>
      <c r="D404" s="266" t="s">
        <v>258</v>
      </c>
      <c r="E404" s="267" t="s">
        <v>600</v>
      </c>
      <c r="F404" s="268" t="s">
        <v>601</v>
      </c>
      <c r="G404" s="269" t="s">
        <v>272</v>
      </c>
      <c r="H404" s="270">
        <v>1</v>
      </c>
      <c r="I404" s="271"/>
      <c r="J404" s="272">
        <f>ROUND(I404*H404,2)</f>
        <v>0</v>
      </c>
      <c r="K404" s="268" t="s">
        <v>21</v>
      </c>
      <c r="L404" s="273"/>
      <c r="M404" s="274" t="s">
        <v>21</v>
      </c>
      <c r="N404" s="275" t="s">
        <v>40</v>
      </c>
      <c r="O404" s="47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AR404" s="24" t="s">
        <v>196</v>
      </c>
      <c r="AT404" s="24" t="s">
        <v>258</v>
      </c>
      <c r="AU404" s="24" t="s">
        <v>79</v>
      </c>
      <c r="AY404" s="24" t="s">
        <v>174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4" t="s">
        <v>77</v>
      </c>
      <c r="BK404" s="232">
        <f>ROUND(I404*H404,2)</f>
        <v>0</v>
      </c>
      <c r="BL404" s="24" t="s">
        <v>181</v>
      </c>
      <c r="BM404" s="24" t="s">
        <v>602</v>
      </c>
    </row>
    <row r="405" s="1" customFormat="1" ht="25.5" customHeight="1">
      <c r="B405" s="46"/>
      <c r="C405" s="221" t="s">
        <v>603</v>
      </c>
      <c r="D405" s="221" t="s">
        <v>176</v>
      </c>
      <c r="E405" s="222" t="s">
        <v>604</v>
      </c>
      <c r="F405" s="223" t="s">
        <v>605</v>
      </c>
      <c r="G405" s="224" t="s">
        <v>272</v>
      </c>
      <c r="H405" s="225">
        <v>1</v>
      </c>
      <c r="I405" s="226"/>
      <c r="J405" s="227">
        <f>ROUND(I405*H405,2)</f>
        <v>0</v>
      </c>
      <c r="K405" s="223" t="s">
        <v>180</v>
      </c>
      <c r="L405" s="72"/>
      <c r="M405" s="228" t="s">
        <v>21</v>
      </c>
      <c r="N405" s="229" t="s">
        <v>40</v>
      </c>
      <c r="O405" s="47"/>
      <c r="P405" s="230">
        <f>O405*H405</f>
        <v>0</v>
      </c>
      <c r="Q405" s="230">
        <v>0.053620000000000001</v>
      </c>
      <c r="R405" s="230">
        <f>Q405*H405</f>
        <v>0.053620000000000001</v>
      </c>
      <c r="S405" s="230">
        <v>0</v>
      </c>
      <c r="T405" s="231">
        <f>S405*H405</f>
        <v>0</v>
      </c>
      <c r="AR405" s="24" t="s">
        <v>181</v>
      </c>
      <c r="AT405" s="24" t="s">
        <v>176</v>
      </c>
      <c r="AU405" s="24" t="s">
        <v>79</v>
      </c>
      <c r="AY405" s="24" t="s">
        <v>174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24" t="s">
        <v>77</v>
      </c>
      <c r="BK405" s="232">
        <f>ROUND(I405*H405,2)</f>
        <v>0</v>
      </c>
      <c r="BL405" s="24" t="s">
        <v>181</v>
      </c>
      <c r="BM405" s="24" t="s">
        <v>606</v>
      </c>
    </row>
    <row r="406" s="13" customFormat="1">
      <c r="B406" s="256"/>
      <c r="C406" s="257"/>
      <c r="D406" s="235" t="s">
        <v>182</v>
      </c>
      <c r="E406" s="258" t="s">
        <v>21</v>
      </c>
      <c r="F406" s="259" t="s">
        <v>598</v>
      </c>
      <c r="G406" s="257"/>
      <c r="H406" s="258" t="s">
        <v>21</v>
      </c>
      <c r="I406" s="260"/>
      <c r="J406" s="257"/>
      <c r="K406" s="257"/>
      <c r="L406" s="261"/>
      <c r="M406" s="262"/>
      <c r="N406" s="263"/>
      <c r="O406" s="263"/>
      <c r="P406" s="263"/>
      <c r="Q406" s="263"/>
      <c r="R406" s="263"/>
      <c r="S406" s="263"/>
      <c r="T406" s="264"/>
      <c r="AT406" s="265" t="s">
        <v>182</v>
      </c>
      <c r="AU406" s="265" t="s">
        <v>79</v>
      </c>
      <c r="AV406" s="13" t="s">
        <v>77</v>
      </c>
      <c r="AW406" s="13" t="s">
        <v>33</v>
      </c>
      <c r="AX406" s="13" t="s">
        <v>69</v>
      </c>
      <c r="AY406" s="265" t="s">
        <v>174</v>
      </c>
    </row>
    <row r="407" s="11" customFormat="1">
      <c r="B407" s="233"/>
      <c r="C407" s="234"/>
      <c r="D407" s="235" t="s">
        <v>182</v>
      </c>
      <c r="E407" s="236" t="s">
        <v>21</v>
      </c>
      <c r="F407" s="237" t="s">
        <v>607</v>
      </c>
      <c r="G407" s="234"/>
      <c r="H407" s="238">
        <v>1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AT407" s="244" t="s">
        <v>182</v>
      </c>
      <c r="AU407" s="244" t="s">
        <v>79</v>
      </c>
      <c r="AV407" s="11" t="s">
        <v>79</v>
      </c>
      <c r="AW407" s="11" t="s">
        <v>33</v>
      </c>
      <c r="AX407" s="11" t="s">
        <v>69</v>
      </c>
      <c r="AY407" s="244" t="s">
        <v>174</v>
      </c>
    </row>
    <row r="408" s="12" customFormat="1">
      <c r="B408" s="245"/>
      <c r="C408" s="246"/>
      <c r="D408" s="235" t="s">
        <v>182</v>
      </c>
      <c r="E408" s="247" t="s">
        <v>21</v>
      </c>
      <c r="F408" s="248" t="s">
        <v>184</v>
      </c>
      <c r="G408" s="246"/>
      <c r="H408" s="249">
        <v>1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AT408" s="255" t="s">
        <v>182</v>
      </c>
      <c r="AU408" s="255" t="s">
        <v>79</v>
      </c>
      <c r="AV408" s="12" t="s">
        <v>181</v>
      </c>
      <c r="AW408" s="12" t="s">
        <v>33</v>
      </c>
      <c r="AX408" s="12" t="s">
        <v>77</v>
      </c>
      <c r="AY408" s="255" t="s">
        <v>174</v>
      </c>
    </row>
    <row r="409" s="1" customFormat="1" ht="16.5" customHeight="1">
      <c r="B409" s="46"/>
      <c r="C409" s="266" t="s">
        <v>375</v>
      </c>
      <c r="D409" s="266" t="s">
        <v>258</v>
      </c>
      <c r="E409" s="267" t="s">
        <v>608</v>
      </c>
      <c r="F409" s="268" t="s">
        <v>609</v>
      </c>
      <c r="G409" s="269" t="s">
        <v>272</v>
      </c>
      <c r="H409" s="270">
        <v>1</v>
      </c>
      <c r="I409" s="271"/>
      <c r="J409" s="272">
        <f>ROUND(I409*H409,2)</f>
        <v>0</v>
      </c>
      <c r="K409" s="268" t="s">
        <v>21</v>
      </c>
      <c r="L409" s="273"/>
      <c r="M409" s="274" t="s">
        <v>21</v>
      </c>
      <c r="N409" s="275" t="s">
        <v>40</v>
      </c>
      <c r="O409" s="47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AR409" s="24" t="s">
        <v>196</v>
      </c>
      <c r="AT409" s="24" t="s">
        <v>258</v>
      </c>
      <c r="AU409" s="24" t="s">
        <v>79</v>
      </c>
      <c r="AY409" s="24" t="s">
        <v>174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24" t="s">
        <v>77</v>
      </c>
      <c r="BK409" s="232">
        <f>ROUND(I409*H409,2)</f>
        <v>0</v>
      </c>
      <c r="BL409" s="24" t="s">
        <v>181</v>
      </c>
      <c r="BM409" s="24" t="s">
        <v>610</v>
      </c>
    </row>
    <row r="410" s="10" customFormat="1" ht="29.88" customHeight="1">
      <c r="B410" s="205"/>
      <c r="C410" s="206"/>
      <c r="D410" s="207" t="s">
        <v>68</v>
      </c>
      <c r="E410" s="219" t="s">
        <v>215</v>
      </c>
      <c r="F410" s="219" t="s">
        <v>611</v>
      </c>
      <c r="G410" s="206"/>
      <c r="H410" s="206"/>
      <c r="I410" s="209"/>
      <c r="J410" s="220">
        <f>BK410</f>
        <v>0</v>
      </c>
      <c r="K410" s="206"/>
      <c r="L410" s="211"/>
      <c r="M410" s="212"/>
      <c r="N410" s="213"/>
      <c r="O410" s="213"/>
      <c r="P410" s="214">
        <f>SUM(P411:P683)</f>
        <v>0</v>
      </c>
      <c r="Q410" s="213"/>
      <c r="R410" s="214">
        <f>SUM(R411:R683)</f>
        <v>11.918928099999999</v>
      </c>
      <c r="S410" s="213"/>
      <c r="T410" s="215">
        <f>SUM(T411:T683)</f>
        <v>542.84072099999992</v>
      </c>
      <c r="AR410" s="216" t="s">
        <v>77</v>
      </c>
      <c r="AT410" s="217" t="s">
        <v>68</v>
      </c>
      <c r="AU410" s="217" t="s">
        <v>77</v>
      </c>
      <c r="AY410" s="216" t="s">
        <v>174</v>
      </c>
      <c r="BK410" s="218">
        <f>SUM(BK411:BK683)</f>
        <v>0</v>
      </c>
    </row>
    <row r="411" s="1" customFormat="1" ht="25.5" customHeight="1">
      <c r="B411" s="46"/>
      <c r="C411" s="221" t="s">
        <v>612</v>
      </c>
      <c r="D411" s="221" t="s">
        <v>176</v>
      </c>
      <c r="E411" s="222" t="s">
        <v>613</v>
      </c>
      <c r="F411" s="223" t="s">
        <v>614</v>
      </c>
      <c r="G411" s="224" t="s">
        <v>276</v>
      </c>
      <c r="H411" s="225">
        <v>80</v>
      </c>
      <c r="I411" s="226"/>
      <c r="J411" s="227">
        <f>ROUND(I411*H411,2)</f>
        <v>0</v>
      </c>
      <c r="K411" s="223" t="s">
        <v>180</v>
      </c>
      <c r="L411" s="72"/>
      <c r="M411" s="228" t="s">
        <v>21</v>
      </c>
      <c r="N411" s="229" t="s">
        <v>40</v>
      </c>
      <c r="O411" s="47"/>
      <c r="P411" s="230">
        <f>O411*H411</f>
        <v>0</v>
      </c>
      <c r="Q411" s="230">
        <v>0.13095999999999999</v>
      </c>
      <c r="R411" s="230">
        <f>Q411*H411</f>
        <v>10.476799999999999</v>
      </c>
      <c r="S411" s="230">
        <v>0</v>
      </c>
      <c r="T411" s="231">
        <f>S411*H411</f>
        <v>0</v>
      </c>
      <c r="AR411" s="24" t="s">
        <v>181</v>
      </c>
      <c r="AT411" s="24" t="s">
        <v>176</v>
      </c>
      <c r="AU411" s="24" t="s">
        <v>79</v>
      </c>
      <c r="AY411" s="24" t="s">
        <v>174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4" t="s">
        <v>77</v>
      </c>
      <c r="BK411" s="232">
        <f>ROUND(I411*H411,2)</f>
        <v>0</v>
      </c>
      <c r="BL411" s="24" t="s">
        <v>181</v>
      </c>
      <c r="BM411" s="24" t="s">
        <v>615</v>
      </c>
    </row>
    <row r="412" s="11" customFormat="1">
      <c r="B412" s="233"/>
      <c r="C412" s="234"/>
      <c r="D412" s="235" t="s">
        <v>182</v>
      </c>
      <c r="E412" s="236" t="s">
        <v>21</v>
      </c>
      <c r="F412" s="237" t="s">
        <v>616</v>
      </c>
      <c r="G412" s="234"/>
      <c r="H412" s="238">
        <v>80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AT412" s="244" t="s">
        <v>182</v>
      </c>
      <c r="AU412" s="244" t="s">
        <v>79</v>
      </c>
      <c r="AV412" s="11" t="s">
        <v>79</v>
      </c>
      <c r="AW412" s="11" t="s">
        <v>33</v>
      </c>
      <c r="AX412" s="11" t="s">
        <v>69</v>
      </c>
      <c r="AY412" s="244" t="s">
        <v>174</v>
      </c>
    </row>
    <row r="413" s="12" customFormat="1">
      <c r="B413" s="245"/>
      <c r="C413" s="246"/>
      <c r="D413" s="235" t="s">
        <v>182</v>
      </c>
      <c r="E413" s="247" t="s">
        <v>21</v>
      </c>
      <c r="F413" s="248" t="s">
        <v>184</v>
      </c>
      <c r="G413" s="246"/>
      <c r="H413" s="249">
        <v>80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AT413" s="255" t="s">
        <v>182</v>
      </c>
      <c r="AU413" s="255" t="s">
        <v>79</v>
      </c>
      <c r="AV413" s="12" t="s">
        <v>181</v>
      </c>
      <c r="AW413" s="12" t="s">
        <v>33</v>
      </c>
      <c r="AX413" s="12" t="s">
        <v>77</v>
      </c>
      <c r="AY413" s="255" t="s">
        <v>174</v>
      </c>
    </row>
    <row r="414" s="1" customFormat="1" ht="16.5" customHeight="1">
      <c r="B414" s="46"/>
      <c r="C414" s="266" t="s">
        <v>379</v>
      </c>
      <c r="D414" s="266" t="s">
        <v>258</v>
      </c>
      <c r="E414" s="267" t="s">
        <v>617</v>
      </c>
      <c r="F414" s="268" t="s">
        <v>618</v>
      </c>
      <c r="G414" s="269" t="s">
        <v>272</v>
      </c>
      <c r="H414" s="270">
        <v>80</v>
      </c>
      <c r="I414" s="271"/>
      <c r="J414" s="272">
        <f>ROUND(I414*H414,2)</f>
        <v>0</v>
      </c>
      <c r="K414" s="268" t="s">
        <v>21</v>
      </c>
      <c r="L414" s="273"/>
      <c r="M414" s="274" t="s">
        <v>21</v>
      </c>
      <c r="N414" s="275" t="s">
        <v>40</v>
      </c>
      <c r="O414" s="47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AR414" s="24" t="s">
        <v>196</v>
      </c>
      <c r="AT414" s="24" t="s">
        <v>258</v>
      </c>
      <c r="AU414" s="24" t="s">
        <v>79</v>
      </c>
      <c r="AY414" s="24" t="s">
        <v>174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24" t="s">
        <v>77</v>
      </c>
      <c r="BK414" s="232">
        <f>ROUND(I414*H414,2)</f>
        <v>0</v>
      </c>
      <c r="BL414" s="24" t="s">
        <v>181</v>
      </c>
      <c r="BM414" s="24" t="s">
        <v>619</v>
      </c>
    </row>
    <row r="415" s="1" customFormat="1" ht="25.5" customHeight="1">
      <c r="B415" s="46"/>
      <c r="C415" s="221" t="s">
        <v>620</v>
      </c>
      <c r="D415" s="221" t="s">
        <v>176</v>
      </c>
      <c r="E415" s="222" t="s">
        <v>621</v>
      </c>
      <c r="F415" s="223" t="s">
        <v>622</v>
      </c>
      <c r="G415" s="224" t="s">
        <v>179</v>
      </c>
      <c r="H415" s="225">
        <v>132.80000000000001</v>
      </c>
      <c r="I415" s="226"/>
      <c r="J415" s="227">
        <f>ROUND(I415*H415,2)</f>
        <v>0</v>
      </c>
      <c r="K415" s="223" t="s">
        <v>180</v>
      </c>
      <c r="L415" s="72"/>
      <c r="M415" s="228" t="s">
        <v>21</v>
      </c>
      <c r="N415" s="229" t="s">
        <v>40</v>
      </c>
      <c r="O415" s="47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AR415" s="24" t="s">
        <v>181</v>
      </c>
      <c r="AT415" s="24" t="s">
        <v>176</v>
      </c>
      <c r="AU415" s="24" t="s">
        <v>79</v>
      </c>
      <c r="AY415" s="24" t="s">
        <v>174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24" t="s">
        <v>77</v>
      </c>
      <c r="BK415" s="232">
        <f>ROUND(I415*H415,2)</f>
        <v>0</v>
      </c>
      <c r="BL415" s="24" t="s">
        <v>181</v>
      </c>
      <c r="BM415" s="24" t="s">
        <v>623</v>
      </c>
    </row>
    <row r="416" s="11" customFormat="1">
      <c r="B416" s="233"/>
      <c r="C416" s="234"/>
      <c r="D416" s="235" t="s">
        <v>182</v>
      </c>
      <c r="E416" s="236" t="s">
        <v>21</v>
      </c>
      <c r="F416" s="237" t="s">
        <v>624</v>
      </c>
      <c r="G416" s="234"/>
      <c r="H416" s="238">
        <v>132.80000000000001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AT416" s="244" t="s">
        <v>182</v>
      </c>
      <c r="AU416" s="244" t="s">
        <v>79</v>
      </c>
      <c r="AV416" s="11" t="s">
        <v>79</v>
      </c>
      <c r="AW416" s="11" t="s">
        <v>33</v>
      </c>
      <c r="AX416" s="11" t="s">
        <v>69</v>
      </c>
      <c r="AY416" s="244" t="s">
        <v>174</v>
      </c>
    </row>
    <row r="417" s="12" customFormat="1">
      <c r="B417" s="245"/>
      <c r="C417" s="246"/>
      <c r="D417" s="235" t="s">
        <v>182</v>
      </c>
      <c r="E417" s="247" t="s">
        <v>21</v>
      </c>
      <c r="F417" s="248" t="s">
        <v>184</v>
      </c>
      <c r="G417" s="246"/>
      <c r="H417" s="249">
        <v>132.80000000000001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AT417" s="255" t="s">
        <v>182</v>
      </c>
      <c r="AU417" s="255" t="s">
        <v>79</v>
      </c>
      <c r="AV417" s="12" t="s">
        <v>181</v>
      </c>
      <c r="AW417" s="12" t="s">
        <v>33</v>
      </c>
      <c r="AX417" s="12" t="s">
        <v>77</v>
      </c>
      <c r="AY417" s="255" t="s">
        <v>174</v>
      </c>
    </row>
    <row r="418" s="1" customFormat="1" ht="25.5" customHeight="1">
      <c r="B418" s="46"/>
      <c r="C418" s="221" t="s">
        <v>385</v>
      </c>
      <c r="D418" s="221" t="s">
        <v>176</v>
      </c>
      <c r="E418" s="222" t="s">
        <v>625</v>
      </c>
      <c r="F418" s="223" t="s">
        <v>626</v>
      </c>
      <c r="G418" s="224" t="s">
        <v>179</v>
      </c>
      <c r="H418" s="225">
        <v>3984</v>
      </c>
      <c r="I418" s="226"/>
      <c r="J418" s="227">
        <f>ROUND(I418*H418,2)</f>
        <v>0</v>
      </c>
      <c r="K418" s="223" t="s">
        <v>180</v>
      </c>
      <c r="L418" s="72"/>
      <c r="M418" s="228" t="s">
        <v>21</v>
      </c>
      <c r="N418" s="229" t="s">
        <v>40</v>
      </c>
      <c r="O418" s="47"/>
      <c r="P418" s="230">
        <f>O418*H418</f>
        <v>0</v>
      </c>
      <c r="Q418" s="230">
        <v>0</v>
      </c>
      <c r="R418" s="230">
        <f>Q418*H418</f>
        <v>0</v>
      </c>
      <c r="S418" s="230">
        <v>0</v>
      </c>
      <c r="T418" s="231">
        <f>S418*H418</f>
        <v>0</v>
      </c>
      <c r="AR418" s="24" t="s">
        <v>181</v>
      </c>
      <c r="AT418" s="24" t="s">
        <v>176</v>
      </c>
      <c r="AU418" s="24" t="s">
        <v>79</v>
      </c>
      <c r="AY418" s="24" t="s">
        <v>174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24" t="s">
        <v>77</v>
      </c>
      <c r="BK418" s="232">
        <f>ROUND(I418*H418,2)</f>
        <v>0</v>
      </c>
      <c r="BL418" s="24" t="s">
        <v>181</v>
      </c>
      <c r="BM418" s="24" t="s">
        <v>627</v>
      </c>
    </row>
    <row r="419" s="1" customFormat="1" ht="25.5" customHeight="1">
      <c r="B419" s="46"/>
      <c r="C419" s="221" t="s">
        <v>628</v>
      </c>
      <c r="D419" s="221" t="s">
        <v>176</v>
      </c>
      <c r="E419" s="222" t="s">
        <v>629</v>
      </c>
      <c r="F419" s="223" t="s">
        <v>630</v>
      </c>
      <c r="G419" s="224" t="s">
        <v>179</v>
      </c>
      <c r="H419" s="225">
        <v>132.80000000000001</v>
      </c>
      <c r="I419" s="226"/>
      <c r="J419" s="227">
        <f>ROUND(I419*H419,2)</f>
        <v>0</v>
      </c>
      <c r="K419" s="223" t="s">
        <v>180</v>
      </c>
      <c r="L419" s="72"/>
      <c r="M419" s="228" t="s">
        <v>21</v>
      </c>
      <c r="N419" s="229" t="s">
        <v>40</v>
      </c>
      <c r="O419" s="47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4" t="s">
        <v>181</v>
      </c>
      <c r="AT419" s="24" t="s">
        <v>176</v>
      </c>
      <c r="AU419" s="24" t="s">
        <v>79</v>
      </c>
      <c r="AY419" s="24" t="s">
        <v>174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4" t="s">
        <v>77</v>
      </c>
      <c r="BK419" s="232">
        <f>ROUND(I419*H419,2)</f>
        <v>0</v>
      </c>
      <c r="BL419" s="24" t="s">
        <v>181</v>
      </c>
      <c r="BM419" s="24" t="s">
        <v>631</v>
      </c>
    </row>
    <row r="420" s="1" customFormat="1" ht="25.5" customHeight="1">
      <c r="B420" s="46"/>
      <c r="C420" s="221" t="s">
        <v>388</v>
      </c>
      <c r="D420" s="221" t="s">
        <v>176</v>
      </c>
      <c r="E420" s="222" t="s">
        <v>632</v>
      </c>
      <c r="F420" s="223" t="s">
        <v>633</v>
      </c>
      <c r="G420" s="224" t="s">
        <v>201</v>
      </c>
      <c r="H420" s="225">
        <v>6457.29</v>
      </c>
      <c r="I420" s="226"/>
      <c r="J420" s="227">
        <f>ROUND(I420*H420,2)</f>
        <v>0</v>
      </c>
      <c r="K420" s="223" t="s">
        <v>180</v>
      </c>
      <c r="L420" s="72"/>
      <c r="M420" s="228" t="s">
        <v>21</v>
      </c>
      <c r="N420" s="229" t="s">
        <v>40</v>
      </c>
      <c r="O420" s="47"/>
      <c r="P420" s="230">
        <f>O420*H420</f>
        <v>0</v>
      </c>
      <c r="Q420" s="230">
        <v>0.00021000000000000001</v>
      </c>
      <c r="R420" s="230">
        <f>Q420*H420</f>
        <v>1.3560309000000002</v>
      </c>
      <c r="S420" s="230">
        <v>0</v>
      </c>
      <c r="T420" s="231">
        <f>S420*H420</f>
        <v>0</v>
      </c>
      <c r="AR420" s="24" t="s">
        <v>181</v>
      </c>
      <c r="AT420" s="24" t="s">
        <v>176</v>
      </c>
      <c r="AU420" s="24" t="s">
        <v>79</v>
      </c>
      <c r="AY420" s="24" t="s">
        <v>174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77</v>
      </c>
      <c r="BK420" s="232">
        <f>ROUND(I420*H420,2)</f>
        <v>0</v>
      </c>
      <c r="BL420" s="24" t="s">
        <v>181</v>
      </c>
      <c r="BM420" s="24" t="s">
        <v>634</v>
      </c>
    </row>
    <row r="421" s="11" customFormat="1">
      <c r="B421" s="233"/>
      <c r="C421" s="234"/>
      <c r="D421" s="235" t="s">
        <v>182</v>
      </c>
      <c r="E421" s="236" t="s">
        <v>21</v>
      </c>
      <c r="F421" s="237" t="s">
        <v>635</v>
      </c>
      <c r="G421" s="234"/>
      <c r="H421" s="238">
        <v>6457.29</v>
      </c>
      <c r="I421" s="239"/>
      <c r="J421" s="234"/>
      <c r="K421" s="234"/>
      <c r="L421" s="240"/>
      <c r="M421" s="241"/>
      <c r="N421" s="242"/>
      <c r="O421" s="242"/>
      <c r="P421" s="242"/>
      <c r="Q421" s="242"/>
      <c r="R421" s="242"/>
      <c r="S421" s="242"/>
      <c r="T421" s="243"/>
      <c r="AT421" s="244" t="s">
        <v>182</v>
      </c>
      <c r="AU421" s="244" t="s">
        <v>79</v>
      </c>
      <c r="AV421" s="11" t="s">
        <v>79</v>
      </c>
      <c r="AW421" s="11" t="s">
        <v>33</v>
      </c>
      <c r="AX421" s="11" t="s">
        <v>69</v>
      </c>
      <c r="AY421" s="244" t="s">
        <v>174</v>
      </c>
    </row>
    <row r="422" s="12" customFormat="1">
      <c r="B422" s="245"/>
      <c r="C422" s="246"/>
      <c r="D422" s="235" t="s">
        <v>182</v>
      </c>
      <c r="E422" s="247" t="s">
        <v>21</v>
      </c>
      <c r="F422" s="248" t="s">
        <v>184</v>
      </c>
      <c r="G422" s="246"/>
      <c r="H422" s="249">
        <v>6457.29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AT422" s="255" t="s">
        <v>182</v>
      </c>
      <c r="AU422" s="255" t="s">
        <v>79</v>
      </c>
      <c r="AV422" s="12" t="s">
        <v>181</v>
      </c>
      <c r="AW422" s="12" t="s">
        <v>33</v>
      </c>
      <c r="AX422" s="12" t="s">
        <v>77</v>
      </c>
      <c r="AY422" s="255" t="s">
        <v>174</v>
      </c>
    </row>
    <row r="423" s="1" customFormat="1" ht="25.5" customHeight="1">
      <c r="B423" s="46"/>
      <c r="C423" s="221" t="s">
        <v>636</v>
      </c>
      <c r="D423" s="221" t="s">
        <v>176</v>
      </c>
      <c r="E423" s="222" t="s">
        <v>637</v>
      </c>
      <c r="F423" s="223" t="s">
        <v>638</v>
      </c>
      <c r="G423" s="224" t="s">
        <v>201</v>
      </c>
      <c r="H423" s="225">
        <v>53.119999999999997</v>
      </c>
      <c r="I423" s="226"/>
      <c r="J423" s="227">
        <f>ROUND(I423*H423,2)</f>
        <v>0</v>
      </c>
      <c r="K423" s="223" t="s">
        <v>180</v>
      </c>
      <c r="L423" s="72"/>
      <c r="M423" s="228" t="s">
        <v>21</v>
      </c>
      <c r="N423" s="229" t="s">
        <v>40</v>
      </c>
      <c r="O423" s="47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4" t="s">
        <v>181</v>
      </c>
      <c r="AT423" s="24" t="s">
        <v>176</v>
      </c>
      <c r="AU423" s="24" t="s">
        <v>79</v>
      </c>
      <c r="AY423" s="24" t="s">
        <v>174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4" t="s">
        <v>77</v>
      </c>
      <c r="BK423" s="232">
        <f>ROUND(I423*H423,2)</f>
        <v>0</v>
      </c>
      <c r="BL423" s="24" t="s">
        <v>181</v>
      </c>
      <c r="BM423" s="24" t="s">
        <v>639</v>
      </c>
    </row>
    <row r="424" s="11" customFormat="1">
      <c r="B424" s="233"/>
      <c r="C424" s="234"/>
      <c r="D424" s="235" t="s">
        <v>182</v>
      </c>
      <c r="E424" s="236" t="s">
        <v>21</v>
      </c>
      <c r="F424" s="237" t="s">
        <v>640</v>
      </c>
      <c r="G424" s="234"/>
      <c r="H424" s="238">
        <v>53.119999999999997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AT424" s="244" t="s">
        <v>182</v>
      </c>
      <c r="AU424" s="244" t="s">
        <v>79</v>
      </c>
      <c r="AV424" s="11" t="s">
        <v>79</v>
      </c>
      <c r="AW424" s="11" t="s">
        <v>33</v>
      </c>
      <c r="AX424" s="11" t="s">
        <v>77</v>
      </c>
      <c r="AY424" s="244" t="s">
        <v>174</v>
      </c>
    </row>
    <row r="425" s="1" customFormat="1" ht="25.5" customHeight="1">
      <c r="B425" s="46"/>
      <c r="C425" s="221" t="s">
        <v>641</v>
      </c>
      <c r="D425" s="221" t="s">
        <v>176</v>
      </c>
      <c r="E425" s="222" t="s">
        <v>642</v>
      </c>
      <c r="F425" s="223" t="s">
        <v>643</v>
      </c>
      <c r="G425" s="224" t="s">
        <v>201</v>
      </c>
      <c r="H425" s="225">
        <v>1593.5999999999999</v>
      </c>
      <c r="I425" s="226"/>
      <c r="J425" s="227">
        <f>ROUND(I425*H425,2)</f>
        <v>0</v>
      </c>
      <c r="K425" s="223" t="s">
        <v>180</v>
      </c>
      <c r="L425" s="72"/>
      <c r="M425" s="228" t="s">
        <v>21</v>
      </c>
      <c r="N425" s="229" t="s">
        <v>40</v>
      </c>
      <c r="O425" s="47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AR425" s="24" t="s">
        <v>181</v>
      </c>
      <c r="AT425" s="24" t="s">
        <v>176</v>
      </c>
      <c r="AU425" s="24" t="s">
        <v>79</v>
      </c>
      <c r="AY425" s="24" t="s">
        <v>174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24" t="s">
        <v>77</v>
      </c>
      <c r="BK425" s="232">
        <f>ROUND(I425*H425,2)</f>
        <v>0</v>
      </c>
      <c r="BL425" s="24" t="s">
        <v>181</v>
      </c>
      <c r="BM425" s="24" t="s">
        <v>644</v>
      </c>
    </row>
    <row r="426" s="1" customFormat="1" ht="25.5" customHeight="1">
      <c r="B426" s="46"/>
      <c r="C426" s="221" t="s">
        <v>645</v>
      </c>
      <c r="D426" s="221" t="s">
        <v>176</v>
      </c>
      <c r="E426" s="222" t="s">
        <v>646</v>
      </c>
      <c r="F426" s="223" t="s">
        <v>647</v>
      </c>
      <c r="G426" s="224" t="s">
        <v>201</v>
      </c>
      <c r="H426" s="225">
        <v>53.119999999999997</v>
      </c>
      <c r="I426" s="226"/>
      <c r="J426" s="227">
        <f>ROUND(I426*H426,2)</f>
        <v>0</v>
      </c>
      <c r="K426" s="223" t="s">
        <v>180</v>
      </c>
      <c r="L426" s="72"/>
      <c r="M426" s="228" t="s">
        <v>21</v>
      </c>
      <c r="N426" s="229" t="s">
        <v>40</v>
      </c>
      <c r="O426" s="47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AR426" s="24" t="s">
        <v>181</v>
      </c>
      <c r="AT426" s="24" t="s">
        <v>176</v>
      </c>
      <c r="AU426" s="24" t="s">
        <v>79</v>
      </c>
      <c r="AY426" s="24" t="s">
        <v>174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24" t="s">
        <v>77</v>
      </c>
      <c r="BK426" s="232">
        <f>ROUND(I426*H426,2)</f>
        <v>0</v>
      </c>
      <c r="BL426" s="24" t="s">
        <v>181</v>
      </c>
      <c r="BM426" s="24" t="s">
        <v>648</v>
      </c>
    </row>
    <row r="427" s="1" customFormat="1" ht="16.5" customHeight="1">
      <c r="B427" s="46"/>
      <c r="C427" s="221" t="s">
        <v>649</v>
      </c>
      <c r="D427" s="221" t="s">
        <v>176</v>
      </c>
      <c r="E427" s="222" t="s">
        <v>650</v>
      </c>
      <c r="F427" s="223" t="s">
        <v>651</v>
      </c>
      <c r="G427" s="224" t="s">
        <v>201</v>
      </c>
      <c r="H427" s="225">
        <v>2152.4299999999998</v>
      </c>
      <c r="I427" s="226"/>
      <c r="J427" s="227">
        <f>ROUND(I427*H427,2)</f>
        <v>0</v>
      </c>
      <c r="K427" s="223" t="s">
        <v>180</v>
      </c>
      <c r="L427" s="72"/>
      <c r="M427" s="228" t="s">
        <v>21</v>
      </c>
      <c r="N427" s="229" t="s">
        <v>40</v>
      </c>
      <c r="O427" s="47"/>
      <c r="P427" s="230">
        <f>O427*H427</f>
        <v>0</v>
      </c>
      <c r="Q427" s="230">
        <v>4.0000000000000003E-05</v>
      </c>
      <c r="R427" s="230">
        <f>Q427*H427</f>
        <v>0.086097199999999999</v>
      </c>
      <c r="S427" s="230">
        <v>0</v>
      </c>
      <c r="T427" s="231">
        <f>S427*H427</f>
        <v>0</v>
      </c>
      <c r="AR427" s="24" t="s">
        <v>181</v>
      </c>
      <c r="AT427" s="24" t="s">
        <v>176</v>
      </c>
      <c r="AU427" s="24" t="s">
        <v>79</v>
      </c>
      <c r="AY427" s="24" t="s">
        <v>174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24" t="s">
        <v>77</v>
      </c>
      <c r="BK427" s="232">
        <f>ROUND(I427*H427,2)</f>
        <v>0</v>
      </c>
      <c r="BL427" s="24" t="s">
        <v>181</v>
      </c>
      <c r="BM427" s="24" t="s">
        <v>652</v>
      </c>
    </row>
    <row r="428" s="1" customFormat="1" ht="16.5" customHeight="1">
      <c r="B428" s="46"/>
      <c r="C428" s="221" t="s">
        <v>394</v>
      </c>
      <c r="D428" s="221" t="s">
        <v>176</v>
      </c>
      <c r="E428" s="222" t="s">
        <v>653</v>
      </c>
      <c r="F428" s="223" t="s">
        <v>654</v>
      </c>
      <c r="G428" s="224" t="s">
        <v>272</v>
      </c>
      <c r="H428" s="225">
        <v>14</v>
      </c>
      <c r="I428" s="226"/>
      <c r="J428" s="227">
        <f>ROUND(I428*H428,2)</f>
        <v>0</v>
      </c>
      <c r="K428" s="223" t="s">
        <v>21</v>
      </c>
      <c r="L428" s="72"/>
      <c r="M428" s="228" t="s">
        <v>21</v>
      </c>
      <c r="N428" s="229" t="s">
        <v>40</v>
      </c>
      <c r="O428" s="47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AR428" s="24" t="s">
        <v>181</v>
      </c>
      <c r="AT428" s="24" t="s">
        <v>176</v>
      </c>
      <c r="AU428" s="24" t="s">
        <v>79</v>
      </c>
      <c r="AY428" s="24" t="s">
        <v>174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4" t="s">
        <v>77</v>
      </c>
      <c r="BK428" s="232">
        <f>ROUND(I428*H428,2)</f>
        <v>0</v>
      </c>
      <c r="BL428" s="24" t="s">
        <v>181</v>
      </c>
      <c r="BM428" s="24" t="s">
        <v>655</v>
      </c>
    </row>
    <row r="429" s="11" customFormat="1">
      <c r="B429" s="233"/>
      <c r="C429" s="234"/>
      <c r="D429" s="235" t="s">
        <v>182</v>
      </c>
      <c r="E429" s="236" t="s">
        <v>21</v>
      </c>
      <c r="F429" s="237" t="s">
        <v>656</v>
      </c>
      <c r="G429" s="234"/>
      <c r="H429" s="238">
        <v>14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AT429" s="244" t="s">
        <v>182</v>
      </c>
      <c r="AU429" s="244" t="s">
        <v>79</v>
      </c>
      <c r="AV429" s="11" t="s">
        <v>79</v>
      </c>
      <c r="AW429" s="11" t="s">
        <v>33</v>
      </c>
      <c r="AX429" s="11" t="s">
        <v>69</v>
      </c>
      <c r="AY429" s="244" t="s">
        <v>174</v>
      </c>
    </row>
    <row r="430" s="12" customFormat="1">
      <c r="B430" s="245"/>
      <c r="C430" s="246"/>
      <c r="D430" s="235" t="s">
        <v>182</v>
      </c>
      <c r="E430" s="247" t="s">
        <v>21</v>
      </c>
      <c r="F430" s="248" t="s">
        <v>184</v>
      </c>
      <c r="G430" s="246"/>
      <c r="H430" s="249">
        <v>14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AT430" s="255" t="s">
        <v>182</v>
      </c>
      <c r="AU430" s="255" t="s">
        <v>79</v>
      </c>
      <c r="AV430" s="12" t="s">
        <v>181</v>
      </c>
      <c r="AW430" s="12" t="s">
        <v>33</v>
      </c>
      <c r="AX430" s="12" t="s">
        <v>77</v>
      </c>
      <c r="AY430" s="255" t="s">
        <v>174</v>
      </c>
    </row>
    <row r="431" s="1" customFormat="1" ht="16.5" customHeight="1">
      <c r="B431" s="46"/>
      <c r="C431" s="221" t="s">
        <v>657</v>
      </c>
      <c r="D431" s="221" t="s">
        <v>176</v>
      </c>
      <c r="E431" s="222" t="s">
        <v>658</v>
      </c>
      <c r="F431" s="223" t="s">
        <v>659</v>
      </c>
      <c r="G431" s="224" t="s">
        <v>272</v>
      </c>
      <c r="H431" s="225">
        <v>1</v>
      </c>
      <c r="I431" s="226"/>
      <c r="J431" s="227">
        <f>ROUND(I431*H431,2)</f>
        <v>0</v>
      </c>
      <c r="K431" s="223" t="s">
        <v>21</v>
      </c>
      <c r="L431" s="72"/>
      <c r="M431" s="228" t="s">
        <v>21</v>
      </c>
      <c r="N431" s="229" t="s">
        <v>40</v>
      </c>
      <c r="O431" s="47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AR431" s="24" t="s">
        <v>181</v>
      </c>
      <c r="AT431" s="24" t="s">
        <v>176</v>
      </c>
      <c r="AU431" s="24" t="s">
        <v>79</v>
      </c>
      <c r="AY431" s="24" t="s">
        <v>174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4" t="s">
        <v>77</v>
      </c>
      <c r="BK431" s="232">
        <f>ROUND(I431*H431,2)</f>
        <v>0</v>
      </c>
      <c r="BL431" s="24" t="s">
        <v>181</v>
      </c>
      <c r="BM431" s="24" t="s">
        <v>660</v>
      </c>
    </row>
    <row r="432" s="11" customFormat="1">
      <c r="B432" s="233"/>
      <c r="C432" s="234"/>
      <c r="D432" s="235" t="s">
        <v>182</v>
      </c>
      <c r="E432" s="236" t="s">
        <v>21</v>
      </c>
      <c r="F432" s="237" t="s">
        <v>661</v>
      </c>
      <c r="G432" s="234"/>
      <c r="H432" s="238">
        <v>1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AT432" s="244" t="s">
        <v>182</v>
      </c>
      <c r="AU432" s="244" t="s">
        <v>79</v>
      </c>
      <c r="AV432" s="11" t="s">
        <v>79</v>
      </c>
      <c r="AW432" s="11" t="s">
        <v>33</v>
      </c>
      <c r="AX432" s="11" t="s">
        <v>69</v>
      </c>
      <c r="AY432" s="244" t="s">
        <v>174</v>
      </c>
    </row>
    <row r="433" s="12" customFormat="1">
      <c r="B433" s="245"/>
      <c r="C433" s="246"/>
      <c r="D433" s="235" t="s">
        <v>182</v>
      </c>
      <c r="E433" s="247" t="s">
        <v>21</v>
      </c>
      <c r="F433" s="248" t="s">
        <v>184</v>
      </c>
      <c r="G433" s="246"/>
      <c r="H433" s="249">
        <v>1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AT433" s="255" t="s">
        <v>182</v>
      </c>
      <c r="AU433" s="255" t="s">
        <v>79</v>
      </c>
      <c r="AV433" s="12" t="s">
        <v>181</v>
      </c>
      <c r="AW433" s="12" t="s">
        <v>33</v>
      </c>
      <c r="AX433" s="12" t="s">
        <v>77</v>
      </c>
      <c r="AY433" s="255" t="s">
        <v>174</v>
      </c>
    </row>
    <row r="434" s="1" customFormat="1" ht="16.5" customHeight="1">
      <c r="B434" s="46"/>
      <c r="C434" s="221" t="s">
        <v>399</v>
      </c>
      <c r="D434" s="221" t="s">
        <v>176</v>
      </c>
      <c r="E434" s="222" t="s">
        <v>662</v>
      </c>
      <c r="F434" s="223" t="s">
        <v>663</v>
      </c>
      <c r="G434" s="224" t="s">
        <v>272</v>
      </c>
      <c r="H434" s="225">
        <v>1</v>
      </c>
      <c r="I434" s="226"/>
      <c r="J434" s="227">
        <f>ROUND(I434*H434,2)</f>
        <v>0</v>
      </c>
      <c r="K434" s="223" t="s">
        <v>21</v>
      </c>
      <c r="L434" s="72"/>
      <c r="M434" s="228" t="s">
        <v>21</v>
      </c>
      <c r="N434" s="229" t="s">
        <v>40</v>
      </c>
      <c r="O434" s="47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AR434" s="24" t="s">
        <v>181</v>
      </c>
      <c r="AT434" s="24" t="s">
        <v>176</v>
      </c>
      <c r="AU434" s="24" t="s">
        <v>79</v>
      </c>
      <c r="AY434" s="24" t="s">
        <v>174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24" t="s">
        <v>77</v>
      </c>
      <c r="BK434" s="232">
        <f>ROUND(I434*H434,2)</f>
        <v>0</v>
      </c>
      <c r="BL434" s="24" t="s">
        <v>181</v>
      </c>
      <c r="BM434" s="24" t="s">
        <v>664</v>
      </c>
    </row>
    <row r="435" s="11" customFormat="1">
      <c r="B435" s="233"/>
      <c r="C435" s="234"/>
      <c r="D435" s="235" t="s">
        <v>182</v>
      </c>
      <c r="E435" s="236" t="s">
        <v>21</v>
      </c>
      <c r="F435" s="237" t="s">
        <v>665</v>
      </c>
      <c r="G435" s="234"/>
      <c r="H435" s="238">
        <v>1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AT435" s="244" t="s">
        <v>182</v>
      </c>
      <c r="AU435" s="244" t="s">
        <v>79</v>
      </c>
      <c r="AV435" s="11" t="s">
        <v>79</v>
      </c>
      <c r="AW435" s="11" t="s">
        <v>33</v>
      </c>
      <c r="AX435" s="11" t="s">
        <v>69</v>
      </c>
      <c r="AY435" s="244" t="s">
        <v>174</v>
      </c>
    </row>
    <row r="436" s="12" customFormat="1">
      <c r="B436" s="245"/>
      <c r="C436" s="246"/>
      <c r="D436" s="235" t="s">
        <v>182</v>
      </c>
      <c r="E436" s="247" t="s">
        <v>21</v>
      </c>
      <c r="F436" s="248" t="s">
        <v>184</v>
      </c>
      <c r="G436" s="246"/>
      <c r="H436" s="249">
        <v>1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AT436" s="255" t="s">
        <v>182</v>
      </c>
      <c r="AU436" s="255" t="s">
        <v>79</v>
      </c>
      <c r="AV436" s="12" t="s">
        <v>181</v>
      </c>
      <c r="AW436" s="12" t="s">
        <v>33</v>
      </c>
      <c r="AX436" s="12" t="s">
        <v>77</v>
      </c>
      <c r="AY436" s="255" t="s">
        <v>174</v>
      </c>
    </row>
    <row r="437" s="1" customFormat="1" ht="25.5" customHeight="1">
      <c r="B437" s="46"/>
      <c r="C437" s="221" t="s">
        <v>666</v>
      </c>
      <c r="D437" s="221" t="s">
        <v>176</v>
      </c>
      <c r="E437" s="222" t="s">
        <v>667</v>
      </c>
      <c r="F437" s="223" t="s">
        <v>668</v>
      </c>
      <c r="G437" s="224" t="s">
        <v>272</v>
      </c>
      <c r="H437" s="225">
        <v>1</v>
      </c>
      <c r="I437" s="226"/>
      <c r="J437" s="227">
        <f>ROUND(I437*H437,2)</f>
        <v>0</v>
      </c>
      <c r="K437" s="223" t="s">
        <v>21</v>
      </c>
      <c r="L437" s="72"/>
      <c r="M437" s="228" t="s">
        <v>21</v>
      </c>
      <c r="N437" s="229" t="s">
        <v>40</v>
      </c>
      <c r="O437" s="47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AR437" s="24" t="s">
        <v>181</v>
      </c>
      <c r="AT437" s="24" t="s">
        <v>176</v>
      </c>
      <c r="AU437" s="24" t="s">
        <v>79</v>
      </c>
      <c r="AY437" s="24" t="s">
        <v>174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4" t="s">
        <v>77</v>
      </c>
      <c r="BK437" s="232">
        <f>ROUND(I437*H437,2)</f>
        <v>0</v>
      </c>
      <c r="BL437" s="24" t="s">
        <v>181</v>
      </c>
      <c r="BM437" s="24" t="s">
        <v>669</v>
      </c>
    </row>
    <row r="438" s="11" customFormat="1">
      <c r="B438" s="233"/>
      <c r="C438" s="234"/>
      <c r="D438" s="235" t="s">
        <v>182</v>
      </c>
      <c r="E438" s="236" t="s">
        <v>21</v>
      </c>
      <c r="F438" s="237" t="s">
        <v>670</v>
      </c>
      <c r="G438" s="234"/>
      <c r="H438" s="238">
        <v>1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AT438" s="244" t="s">
        <v>182</v>
      </c>
      <c r="AU438" s="244" t="s">
        <v>79</v>
      </c>
      <c r="AV438" s="11" t="s">
        <v>79</v>
      </c>
      <c r="AW438" s="11" t="s">
        <v>33</v>
      </c>
      <c r="AX438" s="11" t="s">
        <v>69</v>
      </c>
      <c r="AY438" s="244" t="s">
        <v>174</v>
      </c>
    </row>
    <row r="439" s="12" customFormat="1">
      <c r="B439" s="245"/>
      <c r="C439" s="246"/>
      <c r="D439" s="235" t="s">
        <v>182</v>
      </c>
      <c r="E439" s="247" t="s">
        <v>21</v>
      </c>
      <c r="F439" s="248" t="s">
        <v>184</v>
      </c>
      <c r="G439" s="246"/>
      <c r="H439" s="249">
        <v>1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AT439" s="255" t="s">
        <v>182</v>
      </c>
      <c r="AU439" s="255" t="s">
        <v>79</v>
      </c>
      <c r="AV439" s="12" t="s">
        <v>181</v>
      </c>
      <c r="AW439" s="12" t="s">
        <v>33</v>
      </c>
      <c r="AX439" s="12" t="s">
        <v>77</v>
      </c>
      <c r="AY439" s="255" t="s">
        <v>174</v>
      </c>
    </row>
    <row r="440" s="1" customFormat="1" ht="25.5" customHeight="1">
      <c r="B440" s="46"/>
      <c r="C440" s="221" t="s">
        <v>404</v>
      </c>
      <c r="D440" s="221" t="s">
        <v>176</v>
      </c>
      <c r="E440" s="222" t="s">
        <v>671</v>
      </c>
      <c r="F440" s="223" t="s">
        <v>672</v>
      </c>
      <c r="G440" s="224" t="s">
        <v>272</v>
      </c>
      <c r="H440" s="225">
        <v>1</v>
      </c>
      <c r="I440" s="226"/>
      <c r="J440" s="227">
        <f>ROUND(I440*H440,2)</f>
        <v>0</v>
      </c>
      <c r="K440" s="223" t="s">
        <v>21</v>
      </c>
      <c r="L440" s="72"/>
      <c r="M440" s="228" t="s">
        <v>21</v>
      </c>
      <c r="N440" s="229" t="s">
        <v>40</v>
      </c>
      <c r="O440" s="47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AR440" s="24" t="s">
        <v>181</v>
      </c>
      <c r="AT440" s="24" t="s">
        <v>176</v>
      </c>
      <c r="AU440" s="24" t="s">
        <v>79</v>
      </c>
      <c r="AY440" s="24" t="s">
        <v>174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24" t="s">
        <v>77</v>
      </c>
      <c r="BK440" s="232">
        <f>ROUND(I440*H440,2)</f>
        <v>0</v>
      </c>
      <c r="BL440" s="24" t="s">
        <v>181</v>
      </c>
      <c r="BM440" s="24" t="s">
        <v>673</v>
      </c>
    </row>
    <row r="441" s="11" customFormat="1">
      <c r="B441" s="233"/>
      <c r="C441" s="234"/>
      <c r="D441" s="235" t="s">
        <v>182</v>
      </c>
      <c r="E441" s="236" t="s">
        <v>21</v>
      </c>
      <c r="F441" s="237" t="s">
        <v>674</v>
      </c>
      <c r="G441" s="234"/>
      <c r="H441" s="238">
        <v>1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AT441" s="244" t="s">
        <v>182</v>
      </c>
      <c r="AU441" s="244" t="s">
        <v>79</v>
      </c>
      <c r="AV441" s="11" t="s">
        <v>79</v>
      </c>
      <c r="AW441" s="11" t="s">
        <v>33</v>
      </c>
      <c r="AX441" s="11" t="s">
        <v>69</v>
      </c>
      <c r="AY441" s="244" t="s">
        <v>174</v>
      </c>
    </row>
    <row r="442" s="12" customFormat="1">
      <c r="B442" s="245"/>
      <c r="C442" s="246"/>
      <c r="D442" s="235" t="s">
        <v>182</v>
      </c>
      <c r="E442" s="247" t="s">
        <v>21</v>
      </c>
      <c r="F442" s="248" t="s">
        <v>184</v>
      </c>
      <c r="G442" s="246"/>
      <c r="H442" s="249">
        <v>1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AT442" s="255" t="s">
        <v>182</v>
      </c>
      <c r="AU442" s="255" t="s">
        <v>79</v>
      </c>
      <c r="AV442" s="12" t="s">
        <v>181</v>
      </c>
      <c r="AW442" s="12" t="s">
        <v>33</v>
      </c>
      <c r="AX442" s="12" t="s">
        <v>77</v>
      </c>
      <c r="AY442" s="255" t="s">
        <v>174</v>
      </c>
    </row>
    <row r="443" s="1" customFormat="1" ht="38.25" customHeight="1">
      <c r="B443" s="46"/>
      <c r="C443" s="221" t="s">
        <v>675</v>
      </c>
      <c r="D443" s="221" t="s">
        <v>176</v>
      </c>
      <c r="E443" s="222" t="s">
        <v>676</v>
      </c>
      <c r="F443" s="223" t="s">
        <v>677</v>
      </c>
      <c r="G443" s="224" t="s">
        <v>272</v>
      </c>
      <c r="H443" s="225">
        <v>5</v>
      </c>
      <c r="I443" s="226"/>
      <c r="J443" s="227">
        <f>ROUND(I443*H443,2)</f>
        <v>0</v>
      </c>
      <c r="K443" s="223" t="s">
        <v>21</v>
      </c>
      <c r="L443" s="72"/>
      <c r="M443" s="228" t="s">
        <v>21</v>
      </c>
      <c r="N443" s="229" t="s">
        <v>40</v>
      </c>
      <c r="O443" s="47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AR443" s="24" t="s">
        <v>181</v>
      </c>
      <c r="AT443" s="24" t="s">
        <v>176</v>
      </c>
      <c r="AU443" s="24" t="s">
        <v>79</v>
      </c>
      <c r="AY443" s="24" t="s">
        <v>174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77</v>
      </c>
      <c r="BK443" s="232">
        <f>ROUND(I443*H443,2)</f>
        <v>0</v>
      </c>
      <c r="BL443" s="24" t="s">
        <v>181</v>
      </c>
      <c r="BM443" s="24" t="s">
        <v>678</v>
      </c>
    </row>
    <row r="444" s="11" customFormat="1">
      <c r="B444" s="233"/>
      <c r="C444" s="234"/>
      <c r="D444" s="235" t="s">
        <v>182</v>
      </c>
      <c r="E444" s="236" t="s">
        <v>21</v>
      </c>
      <c r="F444" s="237" t="s">
        <v>679</v>
      </c>
      <c r="G444" s="234"/>
      <c r="H444" s="238">
        <v>5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182</v>
      </c>
      <c r="AU444" s="244" t="s">
        <v>79</v>
      </c>
      <c r="AV444" s="11" t="s">
        <v>79</v>
      </c>
      <c r="AW444" s="11" t="s">
        <v>33</v>
      </c>
      <c r="AX444" s="11" t="s">
        <v>69</v>
      </c>
      <c r="AY444" s="244" t="s">
        <v>174</v>
      </c>
    </row>
    <row r="445" s="12" customFormat="1">
      <c r="B445" s="245"/>
      <c r="C445" s="246"/>
      <c r="D445" s="235" t="s">
        <v>182</v>
      </c>
      <c r="E445" s="247" t="s">
        <v>21</v>
      </c>
      <c r="F445" s="248" t="s">
        <v>184</v>
      </c>
      <c r="G445" s="246"/>
      <c r="H445" s="249">
        <v>5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AT445" s="255" t="s">
        <v>182</v>
      </c>
      <c r="AU445" s="255" t="s">
        <v>79</v>
      </c>
      <c r="AV445" s="12" t="s">
        <v>181</v>
      </c>
      <c r="AW445" s="12" t="s">
        <v>33</v>
      </c>
      <c r="AX445" s="12" t="s">
        <v>77</v>
      </c>
      <c r="AY445" s="255" t="s">
        <v>174</v>
      </c>
    </row>
    <row r="446" s="1" customFormat="1" ht="25.5" customHeight="1">
      <c r="B446" s="46"/>
      <c r="C446" s="221" t="s">
        <v>407</v>
      </c>
      <c r="D446" s="221" t="s">
        <v>176</v>
      </c>
      <c r="E446" s="222" t="s">
        <v>680</v>
      </c>
      <c r="F446" s="223" t="s">
        <v>681</v>
      </c>
      <c r="G446" s="224" t="s">
        <v>384</v>
      </c>
      <c r="H446" s="225">
        <v>1</v>
      </c>
      <c r="I446" s="226"/>
      <c r="J446" s="227">
        <f>ROUND(I446*H446,2)</f>
        <v>0</v>
      </c>
      <c r="K446" s="223" t="s">
        <v>21</v>
      </c>
      <c r="L446" s="72"/>
      <c r="M446" s="228" t="s">
        <v>21</v>
      </c>
      <c r="N446" s="229" t="s">
        <v>40</v>
      </c>
      <c r="O446" s="47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AR446" s="24" t="s">
        <v>181</v>
      </c>
      <c r="AT446" s="24" t="s">
        <v>176</v>
      </c>
      <c r="AU446" s="24" t="s">
        <v>79</v>
      </c>
      <c r="AY446" s="24" t="s">
        <v>174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24" t="s">
        <v>77</v>
      </c>
      <c r="BK446" s="232">
        <f>ROUND(I446*H446,2)</f>
        <v>0</v>
      </c>
      <c r="BL446" s="24" t="s">
        <v>181</v>
      </c>
      <c r="BM446" s="24" t="s">
        <v>682</v>
      </c>
    </row>
    <row r="447" s="13" customFormat="1">
      <c r="B447" s="256"/>
      <c r="C447" s="257"/>
      <c r="D447" s="235" t="s">
        <v>182</v>
      </c>
      <c r="E447" s="258" t="s">
        <v>21</v>
      </c>
      <c r="F447" s="259" t="s">
        <v>683</v>
      </c>
      <c r="G447" s="257"/>
      <c r="H447" s="258" t="s">
        <v>21</v>
      </c>
      <c r="I447" s="260"/>
      <c r="J447" s="257"/>
      <c r="K447" s="257"/>
      <c r="L447" s="261"/>
      <c r="M447" s="262"/>
      <c r="N447" s="263"/>
      <c r="O447" s="263"/>
      <c r="P447" s="263"/>
      <c r="Q447" s="263"/>
      <c r="R447" s="263"/>
      <c r="S447" s="263"/>
      <c r="T447" s="264"/>
      <c r="AT447" s="265" t="s">
        <v>182</v>
      </c>
      <c r="AU447" s="265" t="s">
        <v>79</v>
      </c>
      <c r="AV447" s="13" t="s">
        <v>77</v>
      </c>
      <c r="AW447" s="13" t="s">
        <v>33</v>
      </c>
      <c r="AX447" s="13" t="s">
        <v>69</v>
      </c>
      <c r="AY447" s="265" t="s">
        <v>174</v>
      </c>
    </row>
    <row r="448" s="13" customFormat="1">
      <c r="B448" s="256"/>
      <c r="C448" s="257"/>
      <c r="D448" s="235" t="s">
        <v>182</v>
      </c>
      <c r="E448" s="258" t="s">
        <v>21</v>
      </c>
      <c r="F448" s="259" t="s">
        <v>684</v>
      </c>
      <c r="G448" s="257"/>
      <c r="H448" s="258" t="s">
        <v>21</v>
      </c>
      <c r="I448" s="260"/>
      <c r="J448" s="257"/>
      <c r="K448" s="257"/>
      <c r="L448" s="261"/>
      <c r="M448" s="262"/>
      <c r="N448" s="263"/>
      <c r="O448" s="263"/>
      <c r="P448" s="263"/>
      <c r="Q448" s="263"/>
      <c r="R448" s="263"/>
      <c r="S448" s="263"/>
      <c r="T448" s="264"/>
      <c r="AT448" s="265" t="s">
        <v>182</v>
      </c>
      <c r="AU448" s="265" t="s">
        <v>79</v>
      </c>
      <c r="AV448" s="13" t="s">
        <v>77</v>
      </c>
      <c r="AW448" s="13" t="s">
        <v>33</v>
      </c>
      <c r="AX448" s="13" t="s">
        <v>69</v>
      </c>
      <c r="AY448" s="265" t="s">
        <v>174</v>
      </c>
    </row>
    <row r="449" s="13" customFormat="1">
      <c r="B449" s="256"/>
      <c r="C449" s="257"/>
      <c r="D449" s="235" t="s">
        <v>182</v>
      </c>
      <c r="E449" s="258" t="s">
        <v>21</v>
      </c>
      <c r="F449" s="259" t="s">
        <v>685</v>
      </c>
      <c r="G449" s="257"/>
      <c r="H449" s="258" t="s">
        <v>21</v>
      </c>
      <c r="I449" s="260"/>
      <c r="J449" s="257"/>
      <c r="K449" s="257"/>
      <c r="L449" s="261"/>
      <c r="M449" s="262"/>
      <c r="N449" s="263"/>
      <c r="O449" s="263"/>
      <c r="P449" s="263"/>
      <c r="Q449" s="263"/>
      <c r="R449" s="263"/>
      <c r="S449" s="263"/>
      <c r="T449" s="264"/>
      <c r="AT449" s="265" t="s">
        <v>182</v>
      </c>
      <c r="AU449" s="265" t="s">
        <v>79</v>
      </c>
      <c r="AV449" s="13" t="s">
        <v>77</v>
      </c>
      <c r="AW449" s="13" t="s">
        <v>33</v>
      </c>
      <c r="AX449" s="13" t="s">
        <v>69</v>
      </c>
      <c r="AY449" s="265" t="s">
        <v>174</v>
      </c>
    </row>
    <row r="450" s="13" customFormat="1">
      <c r="B450" s="256"/>
      <c r="C450" s="257"/>
      <c r="D450" s="235" t="s">
        <v>182</v>
      </c>
      <c r="E450" s="258" t="s">
        <v>21</v>
      </c>
      <c r="F450" s="259" t="s">
        <v>686</v>
      </c>
      <c r="G450" s="257"/>
      <c r="H450" s="258" t="s">
        <v>21</v>
      </c>
      <c r="I450" s="260"/>
      <c r="J450" s="257"/>
      <c r="K450" s="257"/>
      <c r="L450" s="261"/>
      <c r="M450" s="262"/>
      <c r="N450" s="263"/>
      <c r="O450" s="263"/>
      <c r="P450" s="263"/>
      <c r="Q450" s="263"/>
      <c r="R450" s="263"/>
      <c r="S450" s="263"/>
      <c r="T450" s="264"/>
      <c r="AT450" s="265" t="s">
        <v>182</v>
      </c>
      <c r="AU450" s="265" t="s">
        <v>79</v>
      </c>
      <c r="AV450" s="13" t="s">
        <v>77</v>
      </c>
      <c r="AW450" s="13" t="s">
        <v>33</v>
      </c>
      <c r="AX450" s="13" t="s">
        <v>69</v>
      </c>
      <c r="AY450" s="265" t="s">
        <v>174</v>
      </c>
    </row>
    <row r="451" s="13" customFormat="1">
      <c r="B451" s="256"/>
      <c r="C451" s="257"/>
      <c r="D451" s="235" t="s">
        <v>182</v>
      </c>
      <c r="E451" s="258" t="s">
        <v>21</v>
      </c>
      <c r="F451" s="259" t="s">
        <v>687</v>
      </c>
      <c r="G451" s="257"/>
      <c r="H451" s="258" t="s">
        <v>21</v>
      </c>
      <c r="I451" s="260"/>
      <c r="J451" s="257"/>
      <c r="K451" s="257"/>
      <c r="L451" s="261"/>
      <c r="M451" s="262"/>
      <c r="N451" s="263"/>
      <c r="O451" s="263"/>
      <c r="P451" s="263"/>
      <c r="Q451" s="263"/>
      <c r="R451" s="263"/>
      <c r="S451" s="263"/>
      <c r="T451" s="264"/>
      <c r="AT451" s="265" t="s">
        <v>182</v>
      </c>
      <c r="AU451" s="265" t="s">
        <v>79</v>
      </c>
      <c r="AV451" s="13" t="s">
        <v>77</v>
      </c>
      <c r="AW451" s="13" t="s">
        <v>33</v>
      </c>
      <c r="AX451" s="13" t="s">
        <v>69</v>
      </c>
      <c r="AY451" s="265" t="s">
        <v>174</v>
      </c>
    </row>
    <row r="452" s="11" customFormat="1">
      <c r="B452" s="233"/>
      <c r="C452" s="234"/>
      <c r="D452" s="235" t="s">
        <v>182</v>
      </c>
      <c r="E452" s="236" t="s">
        <v>21</v>
      </c>
      <c r="F452" s="237" t="s">
        <v>77</v>
      </c>
      <c r="G452" s="234"/>
      <c r="H452" s="238">
        <v>1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AT452" s="244" t="s">
        <v>182</v>
      </c>
      <c r="AU452" s="244" t="s">
        <v>79</v>
      </c>
      <c r="AV452" s="11" t="s">
        <v>79</v>
      </c>
      <c r="AW452" s="11" t="s">
        <v>33</v>
      </c>
      <c r="AX452" s="11" t="s">
        <v>69</v>
      </c>
      <c r="AY452" s="244" t="s">
        <v>174</v>
      </c>
    </row>
    <row r="453" s="12" customFormat="1">
      <c r="B453" s="245"/>
      <c r="C453" s="246"/>
      <c r="D453" s="235" t="s">
        <v>182</v>
      </c>
      <c r="E453" s="247" t="s">
        <v>21</v>
      </c>
      <c r="F453" s="248" t="s">
        <v>184</v>
      </c>
      <c r="G453" s="246"/>
      <c r="H453" s="249">
        <v>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AT453" s="255" t="s">
        <v>182</v>
      </c>
      <c r="AU453" s="255" t="s">
        <v>79</v>
      </c>
      <c r="AV453" s="12" t="s">
        <v>181</v>
      </c>
      <c r="AW453" s="12" t="s">
        <v>33</v>
      </c>
      <c r="AX453" s="12" t="s">
        <v>77</v>
      </c>
      <c r="AY453" s="255" t="s">
        <v>174</v>
      </c>
    </row>
    <row r="454" s="1" customFormat="1" ht="25.5" customHeight="1">
      <c r="B454" s="46"/>
      <c r="C454" s="221" t="s">
        <v>688</v>
      </c>
      <c r="D454" s="221" t="s">
        <v>176</v>
      </c>
      <c r="E454" s="222" t="s">
        <v>689</v>
      </c>
      <c r="F454" s="223" t="s">
        <v>690</v>
      </c>
      <c r="G454" s="224" t="s">
        <v>384</v>
      </c>
      <c r="H454" s="225">
        <v>1</v>
      </c>
      <c r="I454" s="226"/>
      <c r="J454" s="227">
        <f>ROUND(I454*H454,2)</f>
        <v>0</v>
      </c>
      <c r="K454" s="223" t="s">
        <v>21</v>
      </c>
      <c r="L454" s="72"/>
      <c r="M454" s="228" t="s">
        <v>21</v>
      </c>
      <c r="N454" s="229" t="s">
        <v>40</v>
      </c>
      <c r="O454" s="47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AR454" s="24" t="s">
        <v>181</v>
      </c>
      <c r="AT454" s="24" t="s">
        <v>176</v>
      </c>
      <c r="AU454" s="24" t="s">
        <v>79</v>
      </c>
      <c r="AY454" s="24" t="s">
        <v>174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24" t="s">
        <v>77</v>
      </c>
      <c r="BK454" s="232">
        <f>ROUND(I454*H454,2)</f>
        <v>0</v>
      </c>
      <c r="BL454" s="24" t="s">
        <v>181</v>
      </c>
      <c r="BM454" s="24" t="s">
        <v>691</v>
      </c>
    </row>
    <row r="455" s="13" customFormat="1">
      <c r="B455" s="256"/>
      <c r="C455" s="257"/>
      <c r="D455" s="235" t="s">
        <v>182</v>
      </c>
      <c r="E455" s="258" t="s">
        <v>21</v>
      </c>
      <c r="F455" s="259" t="s">
        <v>692</v>
      </c>
      <c r="G455" s="257"/>
      <c r="H455" s="258" t="s">
        <v>21</v>
      </c>
      <c r="I455" s="260"/>
      <c r="J455" s="257"/>
      <c r="K455" s="257"/>
      <c r="L455" s="261"/>
      <c r="M455" s="262"/>
      <c r="N455" s="263"/>
      <c r="O455" s="263"/>
      <c r="P455" s="263"/>
      <c r="Q455" s="263"/>
      <c r="R455" s="263"/>
      <c r="S455" s="263"/>
      <c r="T455" s="264"/>
      <c r="AT455" s="265" t="s">
        <v>182</v>
      </c>
      <c r="AU455" s="265" t="s">
        <v>79</v>
      </c>
      <c r="AV455" s="13" t="s">
        <v>77</v>
      </c>
      <c r="AW455" s="13" t="s">
        <v>33</v>
      </c>
      <c r="AX455" s="13" t="s">
        <v>69</v>
      </c>
      <c r="AY455" s="265" t="s">
        <v>174</v>
      </c>
    </row>
    <row r="456" s="13" customFormat="1">
      <c r="B456" s="256"/>
      <c r="C456" s="257"/>
      <c r="D456" s="235" t="s">
        <v>182</v>
      </c>
      <c r="E456" s="258" t="s">
        <v>21</v>
      </c>
      <c r="F456" s="259" t="s">
        <v>684</v>
      </c>
      <c r="G456" s="257"/>
      <c r="H456" s="258" t="s">
        <v>21</v>
      </c>
      <c r="I456" s="260"/>
      <c r="J456" s="257"/>
      <c r="K456" s="257"/>
      <c r="L456" s="261"/>
      <c r="M456" s="262"/>
      <c r="N456" s="263"/>
      <c r="O456" s="263"/>
      <c r="P456" s="263"/>
      <c r="Q456" s="263"/>
      <c r="R456" s="263"/>
      <c r="S456" s="263"/>
      <c r="T456" s="264"/>
      <c r="AT456" s="265" t="s">
        <v>182</v>
      </c>
      <c r="AU456" s="265" t="s">
        <v>79</v>
      </c>
      <c r="AV456" s="13" t="s">
        <v>77</v>
      </c>
      <c r="AW456" s="13" t="s">
        <v>33</v>
      </c>
      <c r="AX456" s="13" t="s">
        <v>69</v>
      </c>
      <c r="AY456" s="265" t="s">
        <v>174</v>
      </c>
    </row>
    <row r="457" s="13" customFormat="1">
      <c r="B457" s="256"/>
      <c r="C457" s="257"/>
      <c r="D457" s="235" t="s">
        <v>182</v>
      </c>
      <c r="E457" s="258" t="s">
        <v>21</v>
      </c>
      <c r="F457" s="259" t="s">
        <v>693</v>
      </c>
      <c r="G457" s="257"/>
      <c r="H457" s="258" t="s">
        <v>21</v>
      </c>
      <c r="I457" s="260"/>
      <c r="J457" s="257"/>
      <c r="K457" s="257"/>
      <c r="L457" s="261"/>
      <c r="M457" s="262"/>
      <c r="N457" s="263"/>
      <c r="O457" s="263"/>
      <c r="P457" s="263"/>
      <c r="Q457" s="263"/>
      <c r="R457" s="263"/>
      <c r="S457" s="263"/>
      <c r="T457" s="264"/>
      <c r="AT457" s="265" t="s">
        <v>182</v>
      </c>
      <c r="AU457" s="265" t="s">
        <v>79</v>
      </c>
      <c r="AV457" s="13" t="s">
        <v>77</v>
      </c>
      <c r="AW457" s="13" t="s">
        <v>33</v>
      </c>
      <c r="AX457" s="13" t="s">
        <v>69</v>
      </c>
      <c r="AY457" s="265" t="s">
        <v>174</v>
      </c>
    </row>
    <row r="458" s="13" customFormat="1">
      <c r="B458" s="256"/>
      <c r="C458" s="257"/>
      <c r="D458" s="235" t="s">
        <v>182</v>
      </c>
      <c r="E458" s="258" t="s">
        <v>21</v>
      </c>
      <c r="F458" s="259" t="s">
        <v>686</v>
      </c>
      <c r="G458" s="257"/>
      <c r="H458" s="258" t="s">
        <v>21</v>
      </c>
      <c r="I458" s="260"/>
      <c r="J458" s="257"/>
      <c r="K458" s="257"/>
      <c r="L458" s="261"/>
      <c r="M458" s="262"/>
      <c r="N458" s="263"/>
      <c r="O458" s="263"/>
      <c r="P458" s="263"/>
      <c r="Q458" s="263"/>
      <c r="R458" s="263"/>
      <c r="S458" s="263"/>
      <c r="T458" s="264"/>
      <c r="AT458" s="265" t="s">
        <v>182</v>
      </c>
      <c r="AU458" s="265" t="s">
        <v>79</v>
      </c>
      <c r="AV458" s="13" t="s">
        <v>77</v>
      </c>
      <c r="AW458" s="13" t="s">
        <v>33</v>
      </c>
      <c r="AX458" s="13" t="s">
        <v>69</v>
      </c>
      <c r="AY458" s="265" t="s">
        <v>174</v>
      </c>
    </row>
    <row r="459" s="13" customFormat="1">
      <c r="B459" s="256"/>
      <c r="C459" s="257"/>
      <c r="D459" s="235" t="s">
        <v>182</v>
      </c>
      <c r="E459" s="258" t="s">
        <v>21</v>
      </c>
      <c r="F459" s="259" t="s">
        <v>694</v>
      </c>
      <c r="G459" s="257"/>
      <c r="H459" s="258" t="s">
        <v>21</v>
      </c>
      <c r="I459" s="260"/>
      <c r="J459" s="257"/>
      <c r="K459" s="257"/>
      <c r="L459" s="261"/>
      <c r="M459" s="262"/>
      <c r="N459" s="263"/>
      <c r="O459" s="263"/>
      <c r="P459" s="263"/>
      <c r="Q459" s="263"/>
      <c r="R459" s="263"/>
      <c r="S459" s="263"/>
      <c r="T459" s="264"/>
      <c r="AT459" s="265" t="s">
        <v>182</v>
      </c>
      <c r="AU459" s="265" t="s">
        <v>79</v>
      </c>
      <c r="AV459" s="13" t="s">
        <v>77</v>
      </c>
      <c r="AW459" s="13" t="s">
        <v>33</v>
      </c>
      <c r="AX459" s="13" t="s">
        <v>69</v>
      </c>
      <c r="AY459" s="265" t="s">
        <v>174</v>
      </c>
    </row>
    <row r="460" s="11" customFormat="1">
      <c r="B460" s="233"/>
      <c r="C460" s="234"/>
      <c r="D460" s="235" t="s">
        <v>182</v>
      </c>
      <c r="E460" s="236" t="s">
        <v>21</v>
      </c>
      <c r="F460" s="237" t="s">
        <v>77</v>
      </c>
      <c r="G460" s="234"/>
      <c r="H460" s="238">
        <v>1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AT460" s="244" t="s">
        <v>182</v>
      </c>
      <c r="AU460" s="244" t="s">
        <v>79</v>
      </c>
      <c r="AV460" s="11" t="s">
        <v>79</v>
      </c>
      <c r="AW460" s="11" t="s">
        <v>33</v>
      </c>
      <c r="AX460" s="11" t="s">
        <v>69</v>
      </c>
      <c r="AY460" s="244" t="s">
        <v>174</v>
      </c>
    </row>
    <row r="461" s="12" customFormat="1">
      <c r="B461" s="245"/>
      <c r="C461" s="246"/>
      <c r="D461" s="235" t="s">
        <v>182</v>
      </c>
      <c r="E461" s="247" t="s">
        <v>21</v>
      </c>
      <c r="F461" s="248" t="s">
        <v>184</v>
      </c>
      <c r="G461" s="246"/>
      <c r="H461" s="249">
        <v>1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AT461" s="255" t="s">
        <v>182</v>
      </c>
      <c r="AU461" s="255" t="s">
        <v>79</v>
      </c>
      <c r="AV461" s="12" t="s">
        <v>181</v>
      </c>
      <c r="AW461" s="12" t="s">
        <v>33</v>
      </c>
      <c r="AX461" s="12" t="s">
        <v>77</v>
      </c>
      <c r="AY461" s="255" t="s">
        <v>174</v>
      </c>
    </row>
    <row r="462" s="1" customFormat="1" ht="16.5" customHeight="1">
      <c r="B462" s="46"/>
      <c r="C462" s="221" t="s">
        <v>412</v>
      </c>
      <c r="D462" s="221" t="s">
        <v>176</v>
      </c>
      <c r="E462" s="222" t="s">
        <v>695</v>
      </c>
      <c r="F462" s="223" t="s">
        <v>696</v>
      </c>
      <c r="G462" s="224" t="s">
        <v>272</v>
      </c>
      <c r="H462" s="225">
        <v>96</v>
      </c>
      <c r="I462" s="226"/>
      <c r="J462" s="227">
        <f>ROUND(I462*H462,2)</f>
        <v>0</v>
      </c>
      <c r="K462" s="223" t="s">
        <v>21</v>
      </c>
      <c r="L462" s="72"/>
      <c r="M462" s="228" t="s">
        <v>21</v>
      </c>
      <c r="N462" s="229" t="s">
        <v>40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AR462" s="24" t="s">
        <v>181</v>
      </c>
      <c r="AT462" s="24" t="s">
        <v>176</v>
      </c>
      <c r="AU462" s="24" t="s">
        <v>79</v>
      </c>
      <c r="AY462" s="24" t="s">
        <v>174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77</v>
      </c>
      <c r="BK462" s="232">
        <f>ROUND(I462*H462,2)</f>
        <v>0</v>
      </c>
      <c r="BL462" s="24" t="s">
        <v>181</v>
      </c>
      <c r="BM462" s="24" t="s">
        <v>697</v>
      </c>
    </row>
    <row r="463" s="11" customFormat="1">
      <c r="B463" s="233"/>
      <c r="C463" s="234"/>
      <c r="D463" s="235" t="s">
        <v>182</v>
      </c>
      <c r="E463" s="236" t="s">
        <v>21</v>
      </c>
      <c r="F463" s="237" t="s">
        <v>698</v>
      </c>
      <c r="G463" s="234"/>
      <c r="H463" s="238">
        <v>36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182</v>
      </c>
      <c r="AU463" s="244" t="s">
        <v>79</v>
      </c>
      <c r="AV463" s="11" t="s">
        <v>79</v>
      </c>
      <c r="AW463" s="11" t="s">
        <v>33</v>
      </c>
      <c r="AX463" s="11" t="s">
        <v>69</v>
      </c>
      <c r="AY463" s="244" t="s">
        <v>174</v>
      </c>
    </row>
    <row r="464" s="11" customFormat="1">
      <c r="B464" s="233"/>
      <c r="C464" s="234"/>
      <c r="D464" s="235" t="s">
        <v>182</v>
      </c>
      <c r="E464" s="236" t="s">
        <v>21</v>
      </c>
      <c r="F464" s="237" t="s">
        <v>699</v>
      </c>
      <c r="G464" s="234"/>
      <c r="H464" s="238">
        <v>60</v>
      </c>
      <c r="I464" s="239"/>
      <c r="J464" s="234"/>
      <c r="K464" s="234"/>
      <c r="L464" s="240"/>
      <c r="M464" s="241"/>
      <c r="N464" s="242"/>
      <c r="O464" s="242"/>
      <c r="P464" s="242"/>
      <c r="Q464" s="242"/>
      <c r="R464" s="242"/>
      <c r="S464" s="242"/>
      <c r="T464" s="243"/>
      <c r="AT464" s="244" t="s">
        <v>182</v>
      </c>
      <c r="AU464" s="244" t="s">
        <v>79</v>
      </c>
      <c r="AV464" s="11" t="s">
        <v>79</v>
      </c>
      <c r="AW464" s="11" t="s">
        <v>33</v>
      </c>
      <c r="AX464" s="11" t="s">
        <v>69</v>
      </c>
      <c r="AY464" s="244" t="s">
        <v>174</v>
      </c>
    </row>
    <row r="465" s="12" customFormat="1">
      <c r="B465" s="245"/>
      <c r="C465" s="246"/>
      <c r="D465" s="235" t="s">
        <v>182</v>
      </c>
      <c r="E465" s="247" t="s">
        <v>21</v>
      </c>
      <c r="F465" s="248" t="s">
        <v>184</v>
      </c>
      <c r="G465" s="246"/>
      <c r="H465" s="249">
        <v>96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AT465" s="255" t="s">
        <v>182</v>
      </c>
      <c r="AU465" s="255" t="s">
        <v>79</v>
      </c>
      <c r="AV465" s="12" t="s">
        <v>181</v>
      </c>
      <c r="AW465" s="12" t="s">
        <v>33</v>
      </c>
      <c r="AX465" s="12" t="s">
        <v>77</v>
      </c>
      <c r="AY465" s="255" t="s">
        <v>174</v>
      </c>
    </row>
    <row r="466" s="1" customFormat="1" ht="16.5" customHeight="1">
      <c r="B466" s="46"/>
      <c r="C466" s="221" t="s">
        <v>700</v>
      </c>
      <c r="D466" s="221" t="s">
        <v>176</v>
      </c>
      <c r="E466" s="222" t="s">
        <v>701</v>
      </c>
      <c r="F466" s="223" t="s">
        <v>702</v>
      </c>
      <c r="G466" s="224" t="s">
        <v>179</v>
      </c>
      <c r="H466" s="225">
        <v>1.95</v>
      </c>
      <c r="I466" s="226"/>
      <c r="J466" s="227">
        <f>ROUND(I466*H466,2)</f>
        <v>0</v>
      </c>
      <c r="K466" s="223" t="s">
        <v>180</v>
      </c>
      <c r="L466" s="72"/>
      <c r="M466" s="228" t="s">
        <v>21</v>
      </c>
      <c r="N466" s="229" t="s">
        <v>40</v>
      </c>
      <c r="O466" s="47"/>
      <c r="P466" s="230">
        <f>O466*H466</f>
        <v>0</v>
      </c>
      <c r="Q466" s="230">
        <v>0</v>
      </c>
      <c r="R466" s="230">
        <f>Q466*H466</f>
        <v>0</v>
      </c>
      <c r="S466" s="230">
        <v>2</v>
      </c>
      <c r="T466" s="231">
        <f>S466*H466</f>
        <v>3.8999999999999999</v>
      </c>
      <c r="AR466" s="24" t="s">
        <v>181</v>
      </c>
      <c r="AT466" s="24" t="s">
        <v>176</v>
      </c>
      <c r="AU466" s="24" t="s">
        <v>79</v>
      </c>
      <c r="AY466" s="24" t="s">
        <v>174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24" t="s">
        <v>77</v>
      </c>
      <c r="BK466" s="232">
        <f>ROUND(I466*H466,2)</f>
        <v>0</v>
      </c>
      <c r="BL466" s="24" t="s">
        <v>181</v>
      </c>
      <c r="BM466" s="24" t="s">
        <v>703</v>
      </c>
    </row>
    <row r="467" s="11" customFormat="1">
      <c r="B467" s="233"/>
      <c r="C467" s="234"/>
      <c r="D467" s="235" t="s">
        <v>182</v>
      </c>
      <c r="E467" s="236" t="s">
        <v>21</v>
      </c>
      <c r="F467" s="237" t="s">
        <v>704</v>
      </c>
      <c r="G467" s="234"/>
      <c r="H467" s="238">
        <v>1.95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AT467" s="244" t="s">
        <v>182</v>
      </c>
      <c r="AU467" s="244" t="s">
        <v>79</v>
      </c>
      <c r="AV467" s="11" t="s">
        <v>79</v>
      </c>
      <c r="AW467" s="11" t="s">
        <v>33</v>
      </c>
      <c r="AX467" s="11" t="s">
        <v>69</v>
      </c>
      <c r="AY467" s="244" t="s">
        <v>174</v>
      </c>
    </row>
    <row r="468" s="12" customFormat="1">
      <c r="B468" s="245"/>
      <c r="C468" s="246"/>
      <c r="D468" s="235" t="s">
        <v>182</v>
      </c>
      <c r="E468" s="247" t="s">
        <v>21</v>
      </c>
      <c r="F468" s="248" t="s">
        <v>184</v>
      </c>
      <c r="G468" s="246"/>
      <c r="H468" s="249">
        <v>1.95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182</v>
      </c>
      <c r="AU468" s="255" t="s">
        <v>79</v>
      </c>
      <c r="AV468" s="12" t="s">
        <v>181</v>
      </c>
      <c r="AW468" s="12" t="s">
        <v>33</v>
      </c>
      <c r="AX468" s="12" t="s">
        <v>77</v>
      </c>
      <c r="AY468" s="255" t="s">
        <v>174</v>
      </c>
    </row>
    <row r="469" s="1" customFormat="1" ht="16.5" customHeight="1">
      <c r="B469" s="46"/>
      <c r="C469" s="221" t="s">
        <v>416</v>
      </c>
      <c r="D469" s="221" t="s">
        <v>176</v>
      </c>
      <c r="E469" s="222" t="s">
        <v>705</v>
      </c>
      <c r="F469" s="223" t="s">
        <v>706</v>
      </c>
      <c r="G469" s="224" t="s">
        <v>201</v>
      </c>
      <c r="H469" s="225">
        <v>220.631</v>
      </c>
      <c r="I469" s="226"/>
      <c r="J469" s="227">
        <f>ROUND(I469*H469,2)</f>
        <v>0</v>
      </c>
      <c r="K469" s="223" t="s">
        <v>180</v>
      </c>
      <c r="L469" s="72"/>
      <c r="M469" s="228" t="s">
        <v>21</v>
      </c>
      <c r="N469" s="229" t="s">
        <v>40</v>
      </c>
      <c r="O469" s="47"/>
      <c r="P469" s="230">
        <f>O469*H469</f>
        <v>0</v>
      </c>
      <c r="Q469" s="230">
        <v>0</v>
      </c>
      <c r="R469" s="230">
        <f>Q469*H469</f>
        <v>0</v>
      </c>
      <c r="S469" s="230">
        <v>0.13100000000000001</v>
      </c>
      <c r="T469" s="231">
        <f>S469*H469</f>
        <v>28.902661000000002</v>
      </c>
      <c r="AR469" s="24" t="s">
        <v>181</v>
      </c>
      <c r="AT469" s="24" t="s">
        <v>176</v>
      </c>
      <c r="AU469" s="24" t="s">
        <v>79</v>
      </c>
      <c r="AY469" s="24" t="s">
        <v>174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4" t="s">
        <v>77</v>
      </c>
      <c r="BK469" s="232">
        <f>ROUND(I469*H469,2)</f>
        <v>0</v>
      </c>
      <c r="BL469" s="24" t="s">
        <v>181</v>
      </c>
      <c r="BM469" s="24" t="s">
        <v>707</v>
      </c>
    </row>
    <row r="470" s="13" customFormat="1">
      <c r="B470" s="256"/>
      <c r="C470" s="257"/>
      <c r="D470" s="235" t="s">
        <v>182</v>
      </c>
      <c r="E470" s="258" t="s">
        <v>21</v>
      </c>
      <c r="F470" s="259" t="s">
        <v>514</v>
      </c>
      <c r="G470" s="257"/>
      <c r="H470" s="258" t="s">
        <v>21</v>
      </c>
      <c r="I470" s="260"/>
      <c r="J470" s="257"/>
      <c r="K470" s="257"/>
      <c r="L470" s="261"/>
      <c r="M470" s="262"/>
      <c r="N470" s="263"/>
      <c r="O470" s="263"/>
      <c r="P470" s="263"/>
      <c r="Q470" s="263"/>
      <c r="R470" s="263"/>
      <c r="S470" s="263"/>
      <c r="T470" s="264"/>
      <c r="AT470" s="265" t="s">
        <v>182</v>
      </c>
      <c r="AU470" s="265" t="s">
        <v>79</v>
      </c>
      <c r="AV470" s="13" t="s">
        <v>77</v>
      </c>
      <c r="AW470" s="13" t="s">
        <v>33</v>
      </c>
      <c r="AX470" s="13" t="s">
        <v>69</v>
      </c>
      <c r="AY470" s="265" t="s">
        <v>174</v>
      </c>
    </row>
    <row r="471" s="11" customFormat="1">
      <c r="B471" s="233"/>
      <c r="C471" s="234"/>
      <c r="D471" s="235" t="s">
        <v>182</v>
      </c>
      <c r="E471" s="236" t="s">
        <v>21</v>
      </c>
      <c r="F471" s="237" t="s">
        <v>708</v>
      </c>
      <c r="G471" s="234"/>
      <c r="H471" s="238">
        <v>77.915999999999997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AT471" s="244" t="s">
        <v>182</v>
      </c>
      <c r="AU471" s="244" t="s">
        <v>79</v>
      </c>
      <c r="AV471" s="11" t="s">
        <v>79</v>
      </c>
      <c r="AW471" s="11" t="s">
        <v>33</v>
      </c>
      <c r="AX471" s="11" t="s">
        <v>69</v>
      </c>
      <c r="AY471" s="244" t="s">
        <v>174</v>
      </c>
    </row>
    <row r="472" s="11" customFormat="1">
      <c r="B472" s="233"/>
      <c r="C472" s="234"/>
      <c r="D472" s="235" t="s">
        <v>182</v>
      </c>
      <c r="E472" s="236" t="s">
        <v>21</v>
      </c>
      <c r="F472" s="237" t="s">
        <v>709</v>
      </c>
      <c r="G472" s="234"/>
      <c r="H472" s="238">
        <v>66.513000000000005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AT472" s="244" t="s">
        <v>182</v>
      </c>
      <c r="AU472" s="244" t="s">
        <v>79</v>
      </c>
      <c r="AV472" s="11" t="s">
        <v>79</v>
      </c>
      <c r="AW472" s="11" t="s">
        <v>33</v>
      </c>
      <c r="AX472" s="11" t="s">
        <v>69</v>
      </c>
      <c r="AY472" s="244" t="s">
        <v>174</v>
      </c>
    </row>
    <row r="473" s="11" customFormat="1">
      <c r="B473" s="233"/>
      <c r="C473" s="234"/>
      <c r="D473" s="235" t="s">
        <v>182</v>
      </c>
      <c r="E473" s="236" t="s">
        <v>21</v>
      </c>
      <c r="F473" s="237" t="s">
        <v>710</v>
      </c>
      <c r="G473" s="234"/>
      <c r="H473" s="238">
        <v>23.712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AT473" s="244" t="s">
        <v>182</v>
      </c>
      <c r="AU473" s="244" t="s">
        <v>79</v>
      </c>
      <c r="AV473" s="11" t="s">
        <v>79</v>
      </c>
      <c r="AW473" s="11" t="s">
        <v>33</v>
      </c>
      <c r="AX473" s="11" t="s">
        <v>69</v>
      </c>
      <c r="AY473" s="244" t="s">
        <v>174</v>
      </c>
    </row>
    <row r="474" s="11" customFormat="1">
      <c r="B474" s="233"/>
      <c r="C474" s="234"/>
      <c r="D474" s="235" t="s">
        <v>182</v>
      </c>
      <c r="E474" s="236" t="s">
        <v>21</v>
      </c>
      <c r="F474" s="237" t="s">
        <v>711</v>
      </c>
      <c r="G474" s="234"/>
      <c r="H474" s="238">
        <v>52.490000000000002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AT474" s="244" t="s">
        <v>182</v>
      </c>
      <c r="AU474" s="244" t="s">
        <v>79</v>
      </c>
      <c r="AV474" s="11" t="s">
        <v>79</v>
      </c>
      <c r="AW474" s="11" t="s">
        <v>33</v>
      </c>
      <c r="AX474" s="11" t="s">
        <v>69</v>
      </c>
      <c r="AY474" s="244" t="s">
        <v>174</v>
      </c>
    </row>
    <row r="475" s="12" customFormat="1">
      <c r="B475" s="245"/>
      <c r="C475" s="246"/>
      <c r="D475" s="235" t="s">
        <v>182</v>
      </c>
      <c r="E475" s="247" t="s">
        <v>21</v>
      </c>
      <c r="F475" s="248" t="s">
        <v>184</v>
      </c>
      <c r="G475" s="246"/>
      <c r="H475" s="249">
        <v>220.631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AT475" s="255" t="s">
        <v>182</v>
      </c>
      <c r="AU475" s="255" t="s">
        <v>79</v>
      </c>
      <c r="AV475" s="12" t="s">
        <v>181</v>
      </c>
      <c r="AW475" s="12" t="s">
        <v>33</v>
      </c>
      <c r="AX475" s="12" t="s">
        <v>77</v>
      </c>
      <c r="AY475" s="255" t="s">
        <v>174</v>
      </c>
    </row>
    <row r="476" s="1" customFormat="1" ht="16.5" customHeight="1">
      <c r="B476" s="46"/>
      <c r="C476" s="221" t="s">
        <v>116</v>
      </c>
      <c r="D476" s="221" t="s">
        <v>176</v>
      </c>
      <c r="E476" s="222" t="s">
        <v>712</v>
      </c>
      <c r="F476" s="223" t="s">
        <v>713</v>
      </c>
      <c r="G476" s="224" t="s">
        <v>201</v>
      </c>
      <c r="H476" s="225">
        <v>75.256</v>
      </c>
      <c r="I476" s="226"/>
      <c r="J476" s="227">
        <f>ROUND(I476*H476,2)</f>
        <v>0</v>
      </c>
      <c r="K476" s="223" t="s">
        <v>180</v>
      </c>
      <c r="L476" s="72"/>
      <c r="M476" s="228" t="s">
        <v>21</v>
      </c>
      <c r="N476" s="229" t="s">
        <v>40</v>
      </c>
      <c r="O476" s="47"/>
      <c r="P476" s="230">
        <f>O476*H476</f>
        <v>0</v>
      </c>
      <c r="Q476" s="230">
        <v>0</v>
      </c>
      <c r="R476" s="230">
        <f>Q476*H476</f>
        <v>0</v>
      </c>
      <c r="S476" s="230">
        <v>0.26100000000000001</v>
      </c>
      <c r="T476" s="231">
        <f>S476*H476</f>
        <v>19.641816000000002</v>
      </c>
      <c r="AR476" s="24" t="s">
        <v>181</v>
      </c>
      <c r="AT476" s="24" t="s">
        <v>176</v>
      </c>
      <c r="AU476" s="24" t="s">
        <v>79</v>
      </c>
      <c r="AY476" s="24" t="s">
        <v>174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24" t="s">
        <v>77</v>
      </c>
      <c r="BK476" s="232">
        <f>ROUND(I476*H476,2)</f>
        <v>0</v>
      </c>
      <c r="BL476" s="24" t="s">
        <v>181</v>
      </c>
      <c r="BM476" s="24" t="s">
        <v>714</v>
      </c>
    </row>
    <row r="477" s="13" customFormat="1">
      <c r="B477" s="256"/>
      <c r="C477" s="257"/>
      <c r="D477" s="235" t="s">
        <v>182</v>
      </c>
      <c r="E477" s="258" t="s">
        <v>21</v>
      </c>
      <c r="F477" s="259" t="s">
        <v>514</v>
      </c>
      <c r="G477" s="257"/>
      <c r="H477" s="258" t="s">
        <v>21</v>
      </c>
      <c r="I477" s="260"/>
      <c r="J477" s="257"/>
      <c r="K477" s="257"/>
      <c r="L477" s="261"/>
      <c r="M477" s="262"/>
      <c r="N477" s="263"/>
      <c r="O477" s="263"/>
      <c r="P477" s="263"/>
      <c r="Q477" s="263"/>
      <c r="R477" s="263"/>
      <c r="S477" s="263"/>
      <c r="T477" s="264"/>
      <c r="AT477" s="265" t="s">
        <v>182</v>
      </c>
      <c r="AU477" s="265" t="s">
        <v>79</v>
      </c>
      <c r="AV477" s="13" t="s">
        <v>77</v>
      </c>
      <c r="AW477" s="13" t="s">
        <v>33</v>
      </c>
      <c r="AX477" s="13" t="s">
        <v>69</v>
      </c>
      <c r="AY477" s="265" t="s">
        <v>174</v>
      </c>
    </row>
    <row r="478" s="11" customFormat="1">
      <c r="B478" s="233"/>
      <c r="C478" s="234"/>
      <c r="D478" s="235" t="s">
        <v>182</v>
      </c>
      <c r="E478" s="236" t="s">
        <v>21</v>
      </c>
      <c r="F478" s="237" t="s">
        <v>715</v>
      </c>
      <c r="G478" s="234"/>
      <c r="H478" s="238">
        <v>24.071999999999999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AT478" s="244" t="s">
        <v>182</v>
      </c>
      <c r="AU478" s="244" t="s">
        <v>79</v>
      </c>
      <c r="AV478" s="11" t="s">
        <v>79</v>
      </c>
      <c r="AW478" s="11" t="s">
        <v>33</v>
      </c>
      <c r="AX478" s="11" t="s">
        <v>69</v>
      </c>
      <c r="AY478" s="244" t="s">
        <v>174</v>
      </c>
    </row>
    <row r="479" s="11" customFormat="1">
      <c r="B479" s="233"/>
      <c r="C479" s="234"/>
      <c r="D479" s="235" t="s">
        <v>182</v>
      </c>
      <c r="E479" s="236" t="s">
        <v>21</v>
      </c>
      <c r="F479" s="237" t="s">
        <v>716</v>
      </c>
      <c r="G479" s="234"/>
      <c r="H479" s="238">
        <v>23.712</v>
      </c>
      <c r="I479" s="239"/>
      <c r="J479" s="234"/>
      <c r="K479" s="234"/>
      <c r="L479" s="240"/>
      <c r="M479" s="241"/>
      <c r="N479" s="242"/>
      <c r="O479" s="242"/>
      <c r="P479" s="242"/>
      <c r="Q479" s="242"/>
      <c r="R479" s="242"/>
      <c r="S479" s="242"/>
      <c r="T479" s="243"/>
      <c r="AT479" s="244" t="s">
        <v>182</v>
      </c>
      <c r="AU479" s="244" t="s">
        <v>79</v>
      </c>
      <c r="AV479" s="11" t="s">
        <v>79</v>
      </c>
      <c r="AW479" s="11" t="s">
        <v>33</v>
      </c>
      <c r="AX479" s="11" t="s">
        <v>69</v>
      </c>
      <c r="AY479" s="244" t="s">
        <v>174</v>
      </c>
    </row>
    <row r="480" s="11" customFormat="1">
      <c r="B480" s="233"/>
      <c r="C480" s="234"/>
      <c r="D480" s="235" t="s">
        <v>182</v>
      </c>
      <c r="E480" s="236" t="s">
        <v>21</v>
      </c>
      <c r="F480" s="237" t="s">
        <v>717</v>
      </c>
      <c r="G480" s="234"/>
      <c r="H480" s="238">
        <v>13.504</v>
      </c>
      <c r="I480" s="239"/>
      <c r="J480" s="234"/>
      <c r="K480" s="234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182</v>
      </c>
      <c r="AU480" s="244" t="s">
        <v>79</v>
      </c>
      <c r="AV480" s="11" t="s">
        <v>79</v>
      </c>
      <c r="AW480" s="11" t="s">
        <v>33</v>
      </c>
      <c r="AX480" s="11" t="s">
        <v>69</v>
      </c>
      <c r="AY480" s="244" t="s">
        <v>174</v>
      </c>
    </row>
    <row r="481" s="11" customFormat="1">
      <c r="B481" s="233"/>
      <c r="C481" s="234"/>
      <c r="D481" s="235" t="s">
        <v>182</v>
      </c>
      <c r="E481" s="236" t="s">
        <v>21</v>
      </c>
      <c r="F481" s="237" t="s">
        <v>718</v>
      </c>
      <c r="G481" s="234"/>
      <c r="H481" s="238">
        <v>13.968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AT481" s="244" t="s">
        <v>182</v>
      </c>
      <c r="AU481" s="244" t="s">
        <v>79</v>
      </c>
      <c r="AV481" s="11" t="s">
        <v>79</v>
      </c>
      <c r="AW481" s="11" t="s">
        <v>33</v>
      </c>
      <c r="AX481" s="11" t="s">
        <v>69</v>
      </c>
      <c r="AY481" s="244" t="s">
        <v>174</v>
      </c>
    </row>
    <row r="482" s="12" customFormat="1">
      <c r="B482" s="245"/>
      <c r="C482" s="246"/>
      <c r="D482" s="235" t="s">
        <v>182</v>
      </c>
      <c r="E482" s="247" t="s">
        <v>21</v>
      </c>
      <c r="F482" s="248" t="s">
        <v>184</v>
      </c>
      <c r="G482" s="246"/>
      <c r="H482" s="249">
        <v>75.256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AT482" s="255" t="s">
        <v>182</v>
      </c>
      <c r="AU482" s="255" t="s">
        <v>79</v>
      </c>
      <c r="AV482" s="12" t="s">
        <v>181</v>
      </c>
      <c r="AW482" s="12" t="s">
        <v>33</v>
      </c>
      <c r="AX482" s="12" t="s">
        <v>77</v>
      </c>
      <c r="AY482" s="255" t="s">
        <v>174</v>
      </c>
    </row>
    <row r="483" s="1" customFormat="1" ht="25.5" customHeight="1">
      <c r="B483" s="46"/>
      <c r="C483" s="221" t="s">
        <v>420</v>
      </c>
      <c r="D483" s="221" t="s">
        <v>176</v>
      </c>
      <c r="E483" s="222" t="s">
        <v>719</v>
      </c>
      <c r="F483" s="223" t="s">
        <v>720</v>
      </c>
      <c r="G483" s="224" t="s">
        <v>179</v>
      </c>
      <c r="H483" s="225">
        <v>3.1400000000000001</v>
      </c>
      <c r="I483" s="226"/>
      <c r="J483" s="227">
        <f>ROUND(I483*H483,2)</f>
        <v>0</v>
      </c>
      <c r="K483" s="223" t="s">
        <v>180</v>
      </c>
      <c r="L483" s="72"/>
      <c r="M483" s="228" t="s">
        <v>21</v>
      </c>
      <c r="N483" s="229" t="s">
        <v>40</v>
      </c>
      <c r="O483" s="47"/>
      <c r="P483" s="230">
        <f>O483*H483</f>
        <v>0</v>
      </c>
      <c r="Q483" s="230">
        <v>0</v>
      </c>
      <c r="R483" s="230">
        <f>Q483*H483</f>
        <v>0</v>
      </c>
      <c r="S483" s="230">
        <v>1.8</v>
      </c>
      <c r="T483" s="231">
        <f>S483*H483</f>
        <v>5.6520000000000001</v>
      </c>
      <c r="AR483" s="24" t="s">
        <v>181</v>
      </c>
      <c r="AT483" s="24" t="s">
        <v>176</v>
      </c>
      <c r="AU483" s="24" t="s">
        <v>79</v>
      </c>
      <c r="AY483" s="24" t="s">
        <v>174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4" t="s">
        <v>77</v>
      </c>
      <c r="BK483" s="232">
        <f>ROUND(I483*H483,2)</f>
        <v>0</v>
      </c>
      <c r="BL483" s="24" t="s">
        <v>181</v>
      </c>
      <c r="BM483" s="24" t="s">
        <v>721</v>
      </c>
    </row>
    <row r="484" s="13" customFormat="1">
      <c r="B484" s="256"/>
      <c r="C484" s="257"/>
      <c r="D484" s="235" t="s">
        <v>182</v>
      </c>
      <c r="E484" s="258" t="s">
        <v>21</v>
      </c>
      <c r="F484" s="259" t="s">
        <v>514</v>
      </c>
      <c r="G484" s="257"/>
      <c r="H484" s="258" t="s">
        <v>21</v>
      </c>
      <c r="I484" s="260"/>
      <c r="J484" s="257"/>
      <c r="K484" s="257"/>
      <c r="L484" s="261"/>
      <c r="M484" s="262"/>
      <c r="N484" s="263"/>
      <c r="O484" s="263"/>
      <c r="P484" s="263"/>
      <c r="Q484" s="263"/>
      <c r="R484" s="263"/>
      <c r="S484" s="263"/>
      <c r="T484" s="264"/>
      <c r="AT484" s="265" t="s">
        <v>182</v>
      </c>
      <c r="AU484" s="265" t="s">
        <v>79</v>
      </c>
      <c r="AV484" s="13" t="s">
        <v>77</v>
      </c>
      <c r="AW484" s="13" t="s">
        <v>33</v>
      </c>
      <c r="AX484" s="13" t="s">
        <v>69</v>
      </c>
      <c r="AY484" s="265" t="s">
        <v>174</v>
      </c>
    </row>
    <row r="485" s="11" customFormat="1">
      <c r="B485" s="233"/>
      <c r="C485" s="234"/>
      <c r="D485" s="235" t="s">
        <v>182</v>
      </c>
      <c r="E485" s="236" t="s">
        <v>21</v>
      </c>
      <c r="F485" s="237" t="s">
        <v>722</v>
      </c>
      <c r="G485" s="234"/>
      <c r="H485" s="238">
        <v>0.72799999999999998</v>
      </c>
      <c r="I485" s="239"/>
      <c r="J485" s="234"/>
      <c r="K485" s="234"/>
      <c r="L485" s="240"/>
      <c r="M485" s="241"/>
      <c r="N485" s="242"/>
      <c r="O485" s="242"/>
      <c r="P485" s="242"/>
      <c r="Q485" s="242"/>
      <c r="R485" s="242"/>
      <c r="S485" s="242"/>
      <c r="T485" s="243"/>
      <c r="AT485" s="244" t="s">
        <v>182</v>
      </c>
      <c r="AU485" s="244" t="s">
        <v>79</v>
      </c>
      <c r="AV485" s="11" t="s">
        <v>79</v>
      </c>
      <c r="AW485" s="11" t="s">
        <v>33</v>
      </c>
      <c r="AX485" s="11" t="s">
        <v>69</v>
      </c>
      <c r="AY485" s="244" t="s">
        <v>174</v>
      </c>
    </row>
    <row r="486" s="11" customFormat="1">
      <c r="B486" s="233"/>
      <c r="C486" s="234"/>
      <c r="D486" s="235" t="s">
        <v>182</v>
      </c>
      <c r="E486" s="236" t="s">
        <v>21</v>
      </c>
      <c r="F486" s="237" t="s">
        <v>723</v>
      </c>
      <c r="G486" s="234"/>
      <c r="H486" s="238">
        <v>0.73799999999999999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AT486" s="244" t="s">
        <v>182</v>
      </c>
      <c r="AU486" s="244" t="s">
        <v>79</v>
      </c>
      <c r="AV486" s="11" t="s">
        <v>79</v>
      </c>
      <c r="AW486" s="11" t="s">
        <v>33</v>
      </c>
      <c r="AX486" s="11" t="s">
        <v>69</v>
      </c>
      <c r="AY486" s="244" t="s">
        <v>174</v>
      </c>
    </row>
    <row r="487" s="11" customFormat="1">
      <c r="B487" s="233"/>
      <c r="C487" s="234"/>
      <c r="D487" s="235" t="s">
        <v>182</v>
      </c>
      <c r="E487" s="236" t="s">
        <v>21</v>
      </c>
      <c r="F487" s="237" t="s">
        <v>724</v>
      </c>
      <c r="G487" s="234"/>
      <c r="H487" s="238">
        <v>1.6739999999999999</v>
      </c>
      <c r="I487" s="239"/>
      <c r="J487" s="234"/>
      <c r="K487" s="234"/>
      <c r="L487" s="240"/>
      <c r="M487" s="241"/>
      <c r="N487" s="242"/>
      <c r="O487" s="242"/>
      <c r="P487" s="242"/>
      <c r="Q487" s="242"/>
      <c r="R487" s="242"/>
      <c r="S487" s="242"/>
      <c r="T487" s="243"/>
      <c r="AT487" s="244" t="s">
        <v>182</v>
      </c>
      <c r="AU487" s="244" t="s">
        <v>79</v>
      </c>
      <c r="AV487" s="11" t="s">
        <v>79</v>
      </c>
      <c r="AW487" s="11" t="s">
        <v>33</v>
      </c>
      <c r="AX487" s="11" t="s">
        <v>69</v>
      </c>
      <c r="AY487" s="244" t="s">
        <v>174</v>
      </c>
    </row>
    <row r="488" s="12" customFormat="1">
      <c r="B488" s="245"/>
      <c r="C488" s="246"/>
      <c r="D488" s="235" t="s">
        <v>182</v>
      </c>
      <c r="E488" s="247" t="s">
        <v>21</v>
      </c>
      <c r="F488" s="248" t="s">
        <v>184</v>
      </c>
      <c r="G488" s="246"/>
      <c r="H488" s="249">
        <v>3.1400000000000001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AT488" s="255" t="s">
        <v>182</v>
      </c>
      <c r="AU488" s="255" t="s">
        <v>79</v>
      </c>
      <c r="AV488" s="12" t="s">
        <v>181</v>
      </c>
      <c r="AW488" s="12" t="s">
        <v>33</v>
      </c>
      <c r="AX488" s="12" t="s">
        <v>77</v>
      </c>
      <c r="AY488" s="255" t="s">
        <v>174</v>
      </c>
    </row>
    <row r="489" s="1" customFormat="1" ht="16.5" customHeight="1">
      <c r="B489" s="46"/>
      <c r="C489" s="221" t="s">
        <v>725</v>
      </c>
      <c r="D489" s="221" t="s">
        <v>176</v>
      </c>
      <c r="E489" s="222" t="s">
        <v>726</v>
      </c>
      <c r="F489" s="223" t="s">
        <v>727</v>
      </c>
      <c r="G489" s="224" t="s">
        <v>201</v>
      </c>
      <c r="H489" s="225">
        <v>14.539</v>
      </c>
      <c r="I489" s="226"/>
      <c r="J489" s="227">
        <f>ROUND(I489*H489,2)</f>
        <v>0</v>
      </c>
      <c r="K489" s="223" t="s">
        <v>180</v>
      </c>
      <c r="L489" s="72"/>
      <c r="M489" s="228" t="s">
        <v>21</v>
      </c>
      <c r="N489" s="229" t="s">
        <v>40</v>
      </c>
      <c r="O489" s="47"/>
      <c r="P489" s="230">
        <f>O489*H489</f>
        <v>0</v>
      </c>
      <c r="Q489" s="230">
        <v>0</v>
      </c>
      <c r="R489" s="230">
        <f>Q489*H489</f>
        <v>0</v>
      </c>
      <c r="S489" s="230">
        <v>0.113</v>
      </c>
      <c r="T489" s="231">
        <f>S489*H489</f>
        <v>1.6429070000000001</v>
      </c>
      <c r="AR489" s="24" t="s">
        <v>181</v>
      </c>
      <c r="AT489" s="24" t="s">
        <v>176</v>
      </c>
      <c r="AU489" s="24" t="s">
        <v>79</v>
      </c>
      <c r="AY489" s="24" t="s">
        <v>174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77</v>
      </c>
      <c r="BK489" s="232">
        <f>ROUND(I489*H489,2)</f>
        <v>0</v>
      </c>
      <c r="BL489" s="24" t="s">
        <v>181</v>
      </c>
      <c r="BM489" s="24" t="s">
        <v>728</v>
      </c>
    </row>
    <row r="490" s="13" customFormat="1">
      <c r="B490" s="256"/>
      <c r="C490" s="257"/>
      <c r="D490" s="235" t="s">
        <v>182</v>
      </c>
      <c r="E490" s="258" t="s">
        <v>21</v>
      </c>
      <c r="F490" s="259" t="s">
        <v>514</v>
      </c>
      <c r="G490" s="257"/>
      <c r="H490" s="258" t="s">
        <v>21</v>
      </c>
      <c r="I490" s="260"/>
      <c r="J490" s="257"/>
      <c r="K490" s="257"/>
      <c r="L490" s="261"/>
      <c r="M490" s="262"/>
      <c r="N490" s="263"/>
      <c r="O490" s="263"/>
      <c r="P490" s="263"/>
      <c r="Q490" s="263"/>
      <c r="R490" s="263"/>
      <c r="S490" s="263"/>
      <c r="T490" s="264"/>
      <c r="AT490" s="265" t="s">
        <v>182</v>
      </c>
      <c r="AU490" s="265" t="s">
        <v>79</v>
      </c>
      <c r="AV490" s="13" t="s">
        <v>77</v>
      </c>
      <c r="AW490" s="13" t="s">
        <v>33</v>
      </c>
      <c r="AX490" s="13" t="s">
        <v>69</v>
      </c>
      <c r="AY490" s="265" t="s">
        <v>174</v>
      </c>
    </row>
    <row r="491" s="11" customFormat="1">
      <c r="B491" s="233"/>
      <c r="C491" s="234"/>
      <c r="D491" s="235" t="s">
        <v>182</v>
      </c>
      <c r="E491" s="236" t="s">
        <v>21</v>
      </c>
      <c r="F491" s="237" t="s">
        <v>729</v>
      </c>
      <c r="G491" s="234"/>
      <c r="H491" s="238">
        <v>14.539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AT491" s="244" t="s">
        <v>182</v>
      </c>
      <c r="AU491" s="244" t="s">
        <v>79</v>
      </c>
      <c r="AV491" s="11" t="s">
        <v>79</v>
      </c>
      <c r="AW491" s="11" t="s">
        <v>33</v>
      </c>
      <c r="AX491" s="11" t="s">
        <v>69</v>
      </c>
      <c r="AY491" s="244" t="s">
        <v>174</v>
      </c>
    </row>
    <row r="492" s="12" customFormat="1">
      <c r="B492" s="245"/>
      <c r="C492" s="246"/>
      <c r="D492" s="235" t="s">
        <v>182</v>
      </c>
      <c r="E492" s="247" t="s">
        <v>21</v>
      </c>
      <c r="F492" s="248" t="s">
        <v>184</v>
      </c>
      <c r="G492" s="246"/>
      <c r="H492" s="249">
        <v>14.539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AT492" s="255" t="s">
        <v>182</v>
      </c>
      <c r="AU492" s="255" t="s">
        <v>79</v>
      </c>
      <c r="AV492" s="12" t="s">
        <v>181</v>
      </c>
      <c r="AW492" s="12" t="s">
        <v>33</v>
      </c>
      <c r="AX492" s="12" t="s">
        <v>77</v>
      </c>
      <c r="AY492" s="255" t="s">
        <v>174</v>
      </c>
    </row>
    <row r="493" s="1" customFormat="1" ht="16.5" customHeight="1">
      <c r="B493" s="46"/>
      <c r="C493" s="221" t="s">
        <v>423</v>
      </c>
      <c r="D493" s="221" t="s">
        <v>176</v>
      </c>
      <c r="E493" s="222" t="s">
        <v>730</v>
      </c>
      <c r="F493" s="223" t="s">
        <v>731</v>
      </c>
      <c r="G493" s="224" t="s">
        <v>272</v>
      </c>
      <c r="H493" s="225">
        <v>242</v>
      </c>
      <c r="I493" s="226"/>
      <c r="J493" s="227">
        <f>ROUND(I493*H493,2)</f>
        <v>0</v>
      </c>
      <c r="K493" s="223" t="s">
        <v>180</v>
      </c>
      <c r="L493" s="72"/>
      <c r="M493" s="228" t="s">
        <v>21</v>
      </c>
      <c r="N493" s="229" t="s">
        <v>40</v>
      </c>
      <c r="O493" s="47"/>
      <c r="P493" s="230">
        <f>O493*H493</f>
        <v>0</v>
      </c>
      <c r="Q493" s="230">
        <v>0</v>
      </c>
      <c r="R493" s="230">
        <f>Q493*H493</f>
        <v>0</v>
      </c>
      <c r="S493" s="230">
        <v>0.053999999999999999</v>
      </c>
      <c r="T493" s="231">
        <f>S493*H493</f>
        <v>13.068</v>
      </c>
      <c r="AR493" s="24" t="s">
        <v>181</v>
      </c>
      <c r="AT493" s="24" t="s">
        <v>176</v>
      </c>
      <c r="AU493" s="24" t="s">
        <v>79</v>
      </c>
      <c r="AY493" s="24" t="s">
        <v>174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24" t="s">
        <v>77</v>
      </c>
      <c r="BK493" s="232">
        <f>ROUND(I493*H493,2)</f>
        <v>0</v>
      </c>
      <c r="BL493" s="24" t="s">
        <v>181</v>
      </c>
      <c r="BM493" s="24" t="s">
        <v>732</v>
      </c>
    </row>
    <row r="494" s="13" customFormat="1">
      <c r="B494" s="256"/>
      <c r="C494" s="257"/>
      <c r="D494" s="235" t="s">
        <v>182</v>
      </c>
      <c r="E494" s="258" t="s">
        <v>21</v>
      </c>
      <c r="F494" s="259" t="s">
        <v>437</v>
      </c>
      <c r="G494" s="257"/>
      <c r="H494" s="258" t="s">
        <v>21</v>
      </c>
      <c r="I494" s="260"/>
      <c r="J494" s="257"/>
      <c r="K494" s="257"/>
      <c r="L494" s="261"/>
      <c r="M494" s="262"/>
      <c r="N494" s="263"/>
      <c r="O494" s="263"/>
      <c r="P494" s="263"/>
      <c r="Q494" s="263"/>
      <c r="R494" s="263"/>
      <c r="S494" s="263"/>
      <c r="T494" s="264"/>
      <c r="AT494" s="265" t="s">
        <v>182</v>
      </c>
      <c r="AU494" s="265" t="s">
        <v>79</v>
      </c>
      <c r="AV494" s="13" t="s">
        <v>77</v>
      </c>
      <c r="AW494" s="13" t="s">
        <v>33</v>
      </c>
      <c r="AX494" s="13" t="s">
        <v>69</v>
      </c>
      <c r="AY494" s="265" t="s">
        <v>174</v>
      </c>
    </row>
    <row r="495" s="11" customFormat="1">
      <c r="B495" s="233"/>
      <c r="C495" s="234"/>
      <c r="D495" s="235" t="s">
        <v>182</v>
      </c>
      <c r="E495" s="236" t="s">
        <v>21</v>
      </c>
      <c r="F495" s="237" t="s">
        <v>438</v>
      </c>
      <c r="G495" s="234"/>
      <c r="H495" s="238">
        <v>44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AT495" s="244" t="s">
        <v>182</v>
      </c>
      <c r="AU495" s="244" t="s">
        <v>79</v>
      </c>
      <c r="AV495" s="11" t="s">
        <v>79</v>
      </c>
      <c r="AW495" s="11" t="s">
        <v>33</v>
      </c>
      <c r="AX495" s="11" t="s">
        <v>69</v>
      </c>
      <c r="AY495" s="244" t="s">
        <v>174</v>
      </c>
    </row>
    <row r="496" s="11" customFormat="1">
      <c r="B496" s="233"/>
      <c r="C496" s="234"/>
      <c r="D496" s="235" t="s">
        <v>182</v>
      </c>
      <c r="E496" s="236" t="s">
        <v>21</v>
      </c>
      <c r="F496" s="237" t="s">
        <v>439</v>
      </c>
      <c r="G496" s="234"/>
      <c r="H496" s="238">
        <v>198</v>
      </c>
      <c r="I496" s="239"/>
      <c r="J496" s="234"/>
      <c r="K496" s="234"/>
      <c r="L496" s="240"/>
      <c r="M496" s="241"/>
      <c r="N496" s="242"/>
      <c r="O496" s="242"/>
      <c r="P496" s="242"/>
      <c r="Q496" s="242"/>
      <c r="R496" s="242"/>
      <c r="S496" s="242"/>
      <c r="T496" s="243"/>
      <c r="AT496" s="244" t="s">
        <v>182</v>
      </c>
      <c r="AU496" s="244" t="s">
        <v>79</v>
      </c>
      <c r="AV496" s="11" t="s">
        <v>79</v>
      </c>
      <c r="AW496" s="11" t="s">
        <v>33</v>
      </c>
      <c r="AX496" s="11" t="s">
        <v>69</v>
      </c>
      <c r="AY496" s="244" t="s">
        <v>174</v>
      </c>
    </row>
    <row r="497" s="12" customFormat="1">
      <c r="B497" s="245"/>
      <c r="C497" s="246"/>
      <c r="D497" s="235" t="s">
        <v>182</v>
      </c>
      <c r="E497" s="247" t="s">
        <v>21</v>
      </c>
      <c r="F497" s="248" t="s">
        <v>184</v>
      </c>
      <c r="G497" s="246"/>
      <c r="H497" s="249">
        <v>242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AT497" s="255" t="s">
        <v>182</v>
      </c>
      <c r="AU497" s="255" t="s">
        <v>79</v>
      </c>
      <c r="AV497" s="12" t="s">
        <v>181</v>
      </c>
      <c r="AW497" s="12" t="s">
        <v>33</v>
      </c>
      <c r="AX497" s="12" t="s">
        <v>77</v>
      </c>
      <c r="AY497" s="255" t="s">
        <v>174</v>
      </c>
    </row>
    <row r="498" s="1" customFormat="1" ht="25.5" customHeight="1">
      <c r="B498" s="46"/>
      <c r="C498" s="221" t="s">
        <v>733</v>
      </c>
      <c r="D498" s="221" t="s">
        <v>176</v>
      </c>
      <c r="E498" s="222" t="s">
        <v>734</v>
      </c>
      <c r="F498" s="223" t="s">
        <v>735</v>
      </c>
      <c r="G498" s="224" t="s">
        <v>179</v>
      </c>
      <c r="H498" s="225">
        <v>0.88800000000000001</v>
      </c>
      <c r="I498" s="226"/>
      <c r="J498" s="227">
        <f>ROUND(I498*H498,2)</f>
        <v>0</v>
      </c>
      <c r="K498" s="223" t="s">
        <v>180</v>
      </c>
      <c r="L498" s="72"/>
      <c r="M498" s="228" t="s">
        <v>21</v>
      </c>
      <c r="N498" s="229" t="s">
        <v>40</v>
      </c>
      <c r="O498" s="47"/>
      <c r="P498" s="230">
        <f>O498*H498</f>
        <v>0</v>
      </c>
      <c r="Q498" s="230">
        <v>0</v>
      </c>
      <c r="R498" s="230">
        <f>Q498*H498</f>
        <v>0</v>
      </c>
      <c r="S498" s="230">
        <v>2.2000000000000002</v>
      </c>
      <c r="T498" s="231">
        <f>S498*H498</f>
        <v>1.9536000000000002</v>
      </c>
      <c r="AR498" s="24" t="s">
        <v>181</v>
      </c>
      <c r="AT498" s="24" t="s">
        <v>176</v>
      </c>
      <c r="AU498" s="24" t="s">
        <v>79</v>
      </c>
      <c r="AY498" s="24" t="s">
        <v>174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4" t="s">
        <v>77</v>
      </c>
      <c r="BK498" s="232">
        <f>ROUND(I498*H498,2)</f>
        <v>0</v>
      </c>
      <c r="BL498" s="24" t="s">
        <v>181</v>
      </c>
      <c r="BM498" s="24" t="s">
        <v>736</v>
      </c>
    </row>
    <row r="499" s="11" customFormat="1">
      <c r="B499" s="233"/>
      <c r="C499" s="234"/>
      <c r="D499" s="235" t="s">
        <v>182</v>
      </c>
      <c r="E499" s="236" t="s">
        <v>21</v>
      </c>
      <c r="F499" s="237" t="s">
        <v>737</v>
      </c>
      <c r="G499" s="234"/>
      <c r="H499" s="238">
        <v>0.88800000000000001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AT499" s="244" t="s">
        <v>182</v>
      </c>
      <c r="AU499" s="244" t="s">
        <v>79</v>
      </c>
      <c r="AV499" s="11" t="s">
        <v>79</v>
      </c>
      <c r="AW499" s="11" t="s">
        <v>33</v>
      </c>
      <c r="AX499" s="11" t="s">
        <v>69</v>
      </c>
      <c r="AY499" s="244" t="s">
        <v>174</v>
      </c>
    </row>
    <row r="500" s="12" customFormat="1">
      <c r="B500" s="245"/>
      <c r="C500" s="246"/>
      <c r="D500" s="235" t="s">
        <v>182</v>
      </c>
      <c r="E500" s="247" t="s">
        <v>21</v>
      </c>
      <c r="F500" s="248" t="s">
        <v>184</v>
      </c>
      <c r="G500" s="246"/>
      <c r="H500" s="249">
        <v>0.88800000000000001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AT500" s="255" t="s">
        <v>182</v>
      </c>
      <c r="AU500" s="255" t="s">
        <v>79</v>
      </c>
      <c r="AV500" s="12" t="s">
        <v>181</v>
      </c>
      <c r="AW500" s="12" t="s">
        <v>33</v>
      </c>
      <c r="AX500" s="12" t="s">
        <v>77</v>
      </c>
      <c r="AY500" s="255" t="s">
        <v>174</v>
      </c>
    </row>
    <row r="501" s="1" customFormat="1" ht="25.5" customHeight="1">
      <c r="B501" s="46"/>
      <c r="C501" s="221" t="s">
        <v>427</v>
      </c>
      <c r="D501" s="221" t="s">
        <v>176</v>
      </c>
      <c r="E501" s="222" t="s">
        <v>738</v>
      </c>
      <c r="F501" s="223" t="s">
        <v>739</v>
      </c>
      <c r="G501" s="224" t="s">
        <v>179</v>
      </c>
      <c r="H501" s="225">
        <v>11.271000000000001</v>
      </c>
      <c r="I501" s="226"/>
      <c r="J501" s="227">
        <f>ROUND(I501*H501,2)</f>
        <v>0</v>
      </c>
      <c r="K501" s="223" t="s">
        <v>180</v>
      </c>
      <c r="L501" s="72"/>
      <c r="M501" s="228" t="s">
        <v>21</v>
      </c>
      <c r="N501" s="229" t="s">
        <v>40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2.2000000000000002</v>
      </c>
      <c r="T501" s="231">
        <f>S501*H501</f>
        <v>24.796200000000002</v>
      </c>
      <c r="AR501" s="24" t="s">
        <v>181</v>
      </c>
      <c r="AT501" s="24" t="s">
        <v>176</v>
      </c>
      <c r="AU501" s="24" t="s">
        <v>79</v>
      </c>
      <c r="AY501" s="24" t="s">
        <v>174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77</v>
      </c>
      <c r="BK501" s="232">
        <f>ROUND(I501*H501,2)</f>
        <v>0</v>
      </c>
      <c r="BL501" s="24" t="s">
        <v>181</v>
      </c>
      <c r="BM501" s="24" t="s">
        <v>740</v>
      </c>
    </row>
    <row r="502" s="13" customFormat="1">
      <c r="B502" s="256"/>
      <c r="C502" s="257"/>
      <c r="D502" s="235" t="s">
        <v>182</v>
      </c>
      <c r="E502" s="258" t="s">
        <v>21</v>
      </c>
      <c r="F502" s="259" t="s">
        <v>514</v>
      </c>
      <c r="G502" s="257"/>
      <c r="H502" s="258" t="s">
        <v>21</v>
      </c>
      <c r="I502" s="260"/>
      <c r="J502" s="257"/>
      <c r="K502" s="257"/>
      <c r="L502" s="261"/>
      <c r="M502" s="262"/>
      <c r="N502" s="263"/>
      <c r="O502" s="263"/>
      <c r="P502" s="263"/>
      <c r="Q502" s="263"/>
      <c r="R502" s="263"/>
      <c r="S502" s="263"/>
      <c r="T502" s="264"/>
      <c r="AT502" s="265" t="s">
        <v>182</v>
      </c>
      <c r="AU502" s="265" t="s">
        <v>79</v>
      </c>
      <c r="AV502" s="13" t="s">
        <v>77</v>
      </c>
      <c r="AW502" s="13" t="s">
        <v>33</v>
      </c>
      <c r="AX502" s="13" t="s">
        <v>69</v>
      </c>
      <c r="AY502" s="265" t="s">
        <v>174</v>
      </c>
    </row>
    <row r="503" s="13" customFormat="1">
      <c r="B503" s="256"/>
      <c r="C503" s="257"/>
      <c r="D503" s="235" t="s">
        <v>182</v>
      </c>
      <c r="E503" s="258" t="s">
        <v>21</v>
      </c>
      <c r="F503" s="259" t="s">
        <v>741</v>
      </c>
      <c r="G503" s="257"/>
      <c r="H503" s="258" t="s">
        <v>21</v>
      </c>
      <c r="I503" s="260"/>
      <c r="J503" s="257"/>
      <c r="K503" s="257"/>
      <c r="L503" s="261"/>
      <c r="M503" s="262"/>
      <c r="N503" s="263"/>
      <c r="O503" s="263"/>
      <c r="P503" s="263"/>
      <c r="Q503" s="263"/>
      <c r="R503" s="263"/>
      <c r="S503" s="263"/>
      <c r="T503" s="264"/>
      <c r="AT503" s="265" t="s">
        <v>182</v>
      </c>
      <c r="AU503" s="265" t="s">
        <v>79</v>
      </c>
      <c r="AV503" s="13" t="s">
        <v>77</v>
      </c>
      <c r="AW503" s="13" t="s">
        <v>33</v>
      </c>
      <c r="AX503" s="13" t="s">
        <v>69</v>
      </c>
      <c r="AY503" s="265" t="s">
        <v>174</v>
      </c>
    </row>
    <row r="504" s="11" customFormat="1">
      <c r="B504" s="233"/>
      <c r="C504" s="234"/>
      <c r="D504" s="235" t="s">
        <v>182</v>
      </c>
      <c r="E504" s="236" t="s">
        <v>21</v>
      </c>
      <c r="F504" s="237" t="s">
        <v>742</v>
      </c>
      <c r="G504" s="234"/>
      <c r="H504" s="238">
        <v>1.2749999999999999</v>
      </c>
      <c r="I504" s="239"/>
      <c r="J504" s="234"/>
      <c r="K504" s="234"/>
      <c r="L504" s="240"/>
      <c r="M504" s="241"/>
      <c r="N504" s="242"/>
      <c r="O504" s="242"/>
      <c r="P504" s="242"/>
      <c r="Q504" s="242"/>
      <c r="R504" s="242"/>
      <c r="S504" s="242"/>
      <c r="T504" s="243"/>
      <c r="AT504" s="244" t="s">
        <v>182</v>
      </c>
      <c r="AU504" s="244" t="s">
        <v>79</v>
      </c>
      <c r="AV504" s="11" t="s">
        <v>79</v>
      </c>
      <c r="AW504" s="11" t="s">
        <v>33</v>
      </c>
      <c r="AX504" s="11" t="s">
        <v>69</v>
      </c>
      <c r="AY504" s="244" t="s">
        <v>174</v>
      </c>
    </row>
    <row r="505" s="11" customFormat="1">
      <c r="B505" s="233"/>
      <c r="C505" s="234"/>
      <c r="D505" s="235" t="s">
        <v>182</v>
      </c>
      <c r="E505" s="236" t="s">
        <v>21</v>
      </c>
      <c r="F505" s="237" t="s">
        <v>743</v>
      </c>
      <c r="G505" s="234"/>
      <c r="H505" s="238">
        <v>2.9470000000000001</v>
      </c>
      <c r="I505" s="239"/>
      <c r="J505" s="234"/>
      <c r="K505" s="234"/>
      <c r="L505" s="240"/>
      <c r="M505" s="241"/>
      <c r="N505" s="242"/>
      <c r="O505" s="242"/>
      <c r="P505" s="242"/>
      <c r="Q505" s="242"/>
      <c r="R505" s="242"/>
      <c r="S505" s="242"/>
      <c r="T505" s="243"/>
      <c r="AT505" s="244" t="s">
        <v>182</v>
      </c>
      <c r="AU505" s="244" t="s">
        <v>79</v>
      </c>
      <c r="AV505" s="11" t="s">
        <v>79</v>
      </c>
      <c r="AW505" s="11" t="s">
        <v>33</v>
      </c>
      <c r="AX505" s="11" t="s">
        <v>69</v>
      </c>
      <c r="AY505" s="244" t="s">
        <v>174</v>
      </c>
    </row>
    <row r="506" s="11" customFormat="1">
      <c r="B506" s="233"/>
      <c r="C506" s="234"/>
      <c r="D506" s="235" t="s">
        <v>182</v>
      </c>
      <c r="E506" s="236" t="s">
        <v>21</v>
      </c>
      <c r="F506" s="237" t="s">
        <v>744</v>
      </c>
      <c r="G506" s="234"/>
      <c r="H506" s="238">
        <v>6.4880000000000004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182</v>
      </c>
      <c r="AU506" s="244" t="s">
        <v>79</v>
      </c>
      <c r="AV506" s="11" t="s">
        <v>79</v>
      </c>
      <c r="AW506" s="11" t="s">
        <v>33</v>
      </c>
      <c r="AX506" s="11" t="s">
        <v>69</v>
      </c>
      <c r="AY506" s="244" t="s">
        <v>174</v>
      </c>
    </row>
    <row r="507" s="11" customFormat="1">
      <c r="B507" s="233"/>
      <c r="C507" s="234"/>
      <c r="D507" s="235" t="s">
        <v>182</v>
      </c>
      <c r="E507" s="236" t="s">
        <v>21</v>
      </c>
      <c r="F507" s="237" t="s">
        <v>745</v>
      </c>
      <c r="G507" s="234"/>
      <c r="H507" s="238">
        <v>0.56100000000000005</v>
      </c>
      <c r="I507" s="239"/>
      <c r="J507" s="234"/>
      <c r="K507" s="234"/>
      <c r="L507" s="240"/>
      <c r="M507" s="241"/>
      <c r="N507" s="242"/>
      <c r="O507" s="242"/>
      <c r="P507" s="242"/>
      <c r="Q507" s="242"/>
      <c r="R507" s="242"/>
      <c r="S507" s="242"/>
      <c r="T507" s="243"/>
      <c r="AT507" s="244" t="s">
        <v>182</v>
      </c>
      <c r="AU507" s="244" t="s">
        <v>79</v>
      </c>
      <c r="AV507" s="11" t="s">
        <v>79</v>
      </c>
      <c r="AW507" s="11" t="s">
        <v>33</v>
      </c>
      <c r="AX507" s="11" t="s">
        <v>69</v>
      </c>
      <c r="AY507" s="244" t="s">
        <v>174</v>
      </c>
    </row>
    <row r="508" s="12" customFormat="1">
      <c r="B508" s="245"/>
      <c r="C508" s="246"/>
      <c r="D508" s="235" t="s">
        <v>182</v>
      </c>
      <c r="E508" s="247" t="s">
        <v>21</v>
      </c>
      <c r="F508" s="248" t="s">
        <v>184</v>
      </c>
      <c r="G508" s="246"/>
      <c r="H508" s="249">
        <v>11.271000000000001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AT508" s="255" t="s">
        <v>182</v>
      </c>
      <c r="AU508" s="255" t="s">
        <v>79</v>
      </c>
      <c r="AV508" s="12" t="s">
        <v>181</v>
      </c>
      <c r="AW508" s="12" t="s">
        <v>33</v>
      </c>
      <c r="AX508" s="12" t="s">
        <v>77</v>
      </c>
      <c r="AY508" s="255" t="s">
        <v>174</v>
      </c>
    </row>
    <row r="509" s="1" customFormat="1" ht="25.5" customHeight="1">
      <c r="B509" s="46"/>
      <c r="C509" s="221" t="s">
        <v>746</v>
      </c>
      <c r="D509" s="221" t="s">
        <v>176</v>
      </c>
      <c r="E509" s="222" t="s">
        <v>747</v>
      </c>
      <c r="F509" s="223" t="s">
        <v>748</v>
      </c>
      <c r="G509" s="224" t="s">
        <v>179</v>
      </c>
      <c r="H509" s="225">
        <v>13.44</v>
      </c>
      <c r="I509" s="226"/>
      <c r="J509" s="227">
        <f>ROUND(I509*H509,2)</f>
        <v>0</v>
      </c>
      <c r="K509" s="223" t="s">
        <v>180</v>
      </c>
      <c r="L509" s="72"/>
      <c r="M509" s="228" t="s">
        <v>21</v>
      </c>
      <c r="N509" s="229" t="s">
        <v>40</v>
      </c>
      <c r="O509" s="47"/>
      <c r="P509" s="230">
        <f>O509*H509</f>
        <v>0</v>
      </c>
      <c r="Q509" s="230">
        <v>0</v>
      </c>
      <c r="R509" s="230">
        <f>Q509*H509</f>
        <v>0</v>
      </c>
      <c r="S509" s="230">
        <v>2.2000000000000002</v>
      </c>
      <c r="T509" s="231">
        <f>S509*H509</f>
        <v>29.568000000000001</v>
      </c>
      <c r="AR509" s="24" t="s">
        <v>181</v>
      </c>
      <c r="AT509" s="24" t="s">
        <v>176</v>
      </c>
      <c r="AU509" s="24" t="s">
        <v>79</v>
      </c>
      <c r="AY509" s="24" t="s">
        <v>174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24" t="s">
        <v>77</v>
      </c>
      <c r="BK509" s="232">
        <f>ROUND(I509*H509,2)</f>
        <v>0</v>
      </c>
      <c r="BL509" s="24" t="s">
        <v>181</v>
      </c>
      <c r="BM509" s="24" t="s">
        <v>749</v>
      </c>
    </row>
    <row r="510" s="11" customFormat="1">
      <c r="B510" s="233"/>
      <c r="C510" s="234"/>
      <c r="D510" s="235" t="s">
        <v>182</v>
      </c>
      <c r="E510" s="236" t="s">
        <v>21</v>
      </c>
      <c r="F510" s="237" t="s">
        <v>750</v>
      </c>
      <c r="G510" s="234"/>
      <c r="H510" s="238">
        <v>12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AT510" s="244" t="s">
        <v>182</v>
      </c>
      <c r="AU510" s="244" t="s">
        <v>79</v>
      </c>
      <c r="AV510" s="11" t="s">
        <v>79</v>
      </c>
      <c r="AW510" s="11" t="s">
        <v>33</v>
      </c>
      <c r="AX510" s="11" t="s">
        <v>69</v>
      </c>
      <c r="AY510" s="244" t="s">
        <v>174</v>
      </c>
    </row>
    <row r="511" s="11" customFormat="1">
      <c r="B511" s="233"/>
      <c r="C511" s="234"/>
      <c r="D511" s="235" t="s">
        <v>182</v>
      </c>
      <c r="E511" s="236" t="s">
        <v>21</v>
      </c>
      <c r="F511" s="237" t="s">
        <v>751</v>
      </c>
      <c r="G511" s="234"/>
      <c r="H511" s="238">
        <v>1.44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182</v>
      </c>
      <c r="AU511" s="244" t="s">
        <v>79</v>
      </c>
      <c r="AV511" s="11" t="s">
        <v>79</v>
      </c>
      <c r="AW511" s="11" t="s">
        <v>33</v>
      </c>
      <c r="AX511" s="11" t="s">
        <v>69</v>
      </c>
      <c r="AY511" s="244" t="s">
        <v>174</v>
      </c>
    </row>
    <row r="512" s="12" customFormat="1">
      <c r="B512" s="245"/>
      <c r="C512" s="246"/>
      <c r="D512" s="235" t="s">
        <v>182</v>
      </c>
      <c r="E512" s="247" t="s">
        <v>21</v>
      </c>
      <c r="F512" s="248" t="s">
        <v>184</v>
      </c>
      <c r="G512" s="246"/>
      <c r="H512" s="249">
        <v>13.44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AT512" s="255" t="s">
        <v>182</v>
      </c>
      <c r="AU512" s="255" t="s">
        <v>79</v>
      </c>
      <c r="AV512" s="12" t="s">
        <v>181</v>
      </c>
      <c r="AW512" s="12" t="s">
        <v>33</v>
      </c>
      <c r="AX512" s="12" t="s">
        <v>77</v>
      </c>
      <c r="AY512" s="255" t="s">
        <v>174</v>
      </c>
    </row>
    <row r="513" s="1" customFormat="1" ht="16.5" customHeight="1">
      <c r="B513" s="46"/>
      <c r="C513" s="221" t="s">
        <v>431</v>
      </c>
      <c r="D513" s="221" t="s">
        <v>176</v>
      </c>
      <c r="E513" s="222" t="s">
        <v>752</v>
      </c>
      <c r="F513" s="223" t="s">
        <v>753</v>
      </c>
      <c r="G513" s="224" t="s">
        <v>201</v>
      </c>
      <c r="H513" s="225">
        <v>428</v>
      </c>
      <c r="I513" s="226"/>
      <c r="J513" s="227">
        <f>ROUND(I513*H513,2)</f>
        <v>0</v>
      </c>
      <c r="K513" s="223" t="s">
        <v>180</v>
      </c>
      <c r="L513" s="72"/>
      <c r="M513" s="228" t="s">
        <v>21</v>
      </c>
      <c r="N513" s="229" t="s">
        <v>40</v>
      </c>
      <c r="O513" s="47"/>
      <c r="P513" s="230">
        <f>O513*H513</f>
        <v>0</v>
      </c>
      <c r="Q513" s="230">
        <v>0</v>
      </c>
      <c r="R513" s="230">
        <f>Q513*H513</f>
        <v>0</v>
      </c>
      <c r="S513" s="230">
        <v>0</v>
      </c>
      <c r="T513" s="231">
        <f>S513*H513</f>
        <v>0</v>
      </c>
      <c r="AR513" s="24" t="s">
        <v>181</v>
      </c>
      <c r="AT513" s="24" t="s">
        <v>176</v>
      </c>
      <c r="AU513" s="24" t="s">
        <v>79</v>
      </c>
      <c r="AY513" s="24" t="s">
        <v>174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24" t="s">
        <v>77</v>
      </c>
      <c r="BK513" s="232">
        <f>ROUND(I513*H513,2)</f>
        <v>0</v>
      </c>
      <c r="BL513" s="24" t="s">
        <v>181</v>
      </c>
      <c r="BM513" s="24" t="s">
        <v>754</v>
      </c>
    </row>
    <row r="514" s="13" customFormat="1">
      <c r="B514" s="256"/>
      <c r="C514" s="257"/>
      <c r="D514" s="235" t="s">
        <v>182</v>
      </c>
      <c r="E514" s="258" t="s">
        <v>21</v>
      </c>
      <c r="F514" s="259" t="s">
        <v>755</v>
      </c>
      <c r="G514" s="257"/>
      <c r="H514" s="258" t="s">
        <v>21</v>
      </c>
      <c r="I514" s="260"/>
      <c r="J514" s="257"/>
      <c r="K514" s="257"/>
      <c r="L514" s="261"/>
      <c r="M514" s="262"/>
      <c r="N514" s="263"/>
      <c r="O514" s="263"/>
      <c r="P514" s="263"/>
      <c r="Q514" s="263"/>
      <c r="R514" s="263"/>
      <c r="S514" s="263"/>
      <c r="T514" s="264"/>
      <c r="AT514" s="265" t="s">
        <v>182</v>
      </c>
      <c r="AU514" s="265" t="s">
        <v>79</v>
      </c>
      <c r="AV514" s="13" t="s">
        <v>77</v>
      </c>
      <c r="AW514" s="13" t="s">
        <v>33</v>
      </c>
      <c r="AX514" s="13" t="s">
        <v>69</v>
      </c>
      <c r="AY514" s="265" t="s">
        <v>174</v>
      </c>
    </row>
    <row r="515" s="11" customFormat="1">
      <c r="B515" s="233"/>
      <c r="C515" s="234"/>
      <c r="D515" s="235" t="s">
        <v>182</v>
      </c>
      <c r="E515" s="236" t="s">
        <v>21</v>
      </c>
      <c r="F515" s="237" t="s">
        <v>756</v>
      </c>
      <c r="G515" s="234"/>
      <c r="H515" s="238">
        <v>428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182</v>
      </c>
      <c r="AU515" s="244" t="s">
        <v>79</v>
      </c>
      <c r="AV515" s="11" t="s">
        <v>79</v>
      </c>
      <c r="AW515" s="11" t="s">
        <v>33</v>
      </c>
      <c r="AX515" s="11" t="s">
        <v>69</v>
      </c>
      <c r="AY515" s="244" t="s">
        <v>174</v>
      </c>
    </row>
    <row r="516" s="12" customFormat="1">
      <c r="B516" s="245"/>
      <c r="C516" s="246"/>
      <c r="D516" s="235" t="s">
        <v>182</v>
      </c>
      <c r="E516" s="247" t="s">
        <v>21</v>
      </c>
      <c r="F516" s="248" t="s">
        <v>184</v>
      </c>
      <c r="G516" s="246"/>
      <c r="H516" s="249">
        <v>428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AT516" s="255" t="s">
        <v>182</v>
      </c>
      <c r="AU516" s="255" t="s">
        <v>79</v>
      </c>
      <c r="AV516" s="12" t="s">
        <v>181</v>
      </c>
      <c r="AW516" s="12" t="s">
        <v>33</v>
      </c>
      <c r="AX516" s="12" t="s">
        <v>77</v>
      </c>
      <c r="AY516" s="255" t="s">
        <v>174</v>
      </c>
    </row>
    <row r="517" s="1" customFormat="1" ht="25.5" customHeight="1">
      <c r="B517" s="46"/>
      <c r="C517" s="221" t="s">
        <v>757</v>
      </c>
      <c r="D517" s="221" t="s">
        <v>176</v>
      </c>
      <c r="E517" s="222" t="s">
        <v>758</v>
      </c>
      <c r="F517" s="223" t="s">
        <v>759</v>
      </c>
      <c r="G517" s="224" t="s">
        <v>179</v>
      </c>
      <c r="H517" s="225">
        <v>0.40799999999999997</v>
      </c>
      <c r="I517" s="226"/>
      <c r="J517" s="227">
        <f>ROUND(I517*H517,2)</f>
        <v>0</v>
      </c>
      <c r="K517" s="223" t="s">
        <v>180</v>
      </c>
      <c r="L517" s="72"/>
      <c r="M517" s="228" t="s">
        <v>21</v>
      </c>
      <c r="N517" s="229" t="s">
        <v>40</v>
      </c>
      <c r="O517" s="47"/>
      <c r="P517" s="230">
        <f>O517*H517</f>
        <v>0</v>
      </c>
      <c r="Q517" s="230">
        <v>0</v>
      </c>
      <c r="R517" s="230">
        <f>Q517*H517</f>
        <v>0</v>
      </c>
      <c r="S517" s="230">
        <v>0.043999999999999997</v>
      </c>
      <c r="T517" s="231">
        <f>S517*H517</f>
        <v>0.017951999999999999</v>
      </c>
      <c r="AR517" s="24" t="s">
        <v>181</v>
      </c>
      <c r="AT517" s="24" t="s">
        <v>176</v>
      </c>
      <c r="AU517" s="24" t="s">
        <v>79</v>
      </c>
      <c r="AY517" s="24" t="s">
        <v>174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24" t="s">
        <v>77</v>
      </c>
      <c r="BK517" s="232">
        <f>ROUND(I517*H517,2)</f>
        <v>0</v>
      </c>
      <c r="BL517" s="24" t="s">
        <v>181</v>
      </c>
      <c r="BM517" s="24" t="s">
        <v>760</v>
      </c>
    </row>
    <row r="518" s="11" customFormat="1">
      <c r="B518" s="233"/>
      <c r="C518" s="234"/>
      <c r="D518" s="235" t="s">
        <v>182</v>
      </c>
      <c r="E518" s="236" t="s">
        <v>21</v>
      </c>
      <c r="F518" s="237" t="s">
        <v>761</v>
      </c>
      <c r="G518" s="234"/>
      <c r="H518" s="238">
        <v>0.40799999999999997</v>
      </c>
      <c r="I518" s="239"/>
      <c r="J518" s="234"/>
      <c r="K518" s="234"/>
      <c r="L518" s="240"/>
      <c r="M518" s="241"/>
      <c r="N518" s="242"/>
      <c r="O518" s="242"/>
      <c r="P518" s="242"/>
      <c r="Q518" s="242"/>
      <c r="R518" s="242"/>
      <c r="S518" s="242"/>
      <c r="T518" s="243"/>
      <c r="AT518" s="244" t="s">
        <v>182</v>
      </c>
      <c r="AU518" s="244" t="s">
        <v>79</v>
      </c>
      <c r="AV518" s="11" t="s">
        <v>79</v>
      </c>
      <c r="AW518" s="11" t="s">
        <v>33</v>
      </c>
      <c r="AX518" s="11" t="s">
        <v>69</v>
      </c>
      <c r="AY518" s="244" t="s">
        <v>174</v>
      </c>
    </row>
    <row r="519" s="12" customFormat="1">
      <c r="B519" s="245"/>
      <c r="C519" s="246"/>
      <c r="D519" s="235" t="s">
        <v>182</v>
      </c>
      <c r="E519" s="247" t="s">
        <v>21</v>
      </c>
      <c r="F519" s="248" t="s">
        <v>184</v>
      </c>
      <c r="G519" s="246"/>
      <c r="H519" s="249">
        <v>0.40799999999999997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AT519" s="255" t="s">
        <v>182</v>
      </c>
      <c r="AU519" s="255" t="s">
        <v>79</v>
      </c>
      <c r="AV519" s="12" t="s">
        <v>181</v>
      </c>
      <c r="AW519" s="12" t="s">
        <v>33</v>
      </c>
      <c r="AX519" s="12" t="s">
        <v>77</v>
      </c>
      <c r="AY519" s="255" t="s">
        <v>174</v>
      </c>
    </row>
    <row r="520" s="1" customFormat="1" ht="25.5" customHeight="1">
      <c r="B520" s="46"/>
      <c r="C520" s="221" t="s">
        <v>436</v>
      </c>
      <c r="D520" s="221" t="s">
        <v>176</v>
      </c>
      <c r="E520" s="222" t="s">
        <v>762</v>
      </c>
      <c r="F520" s="223" t="s">
        <v>763</v>
      </c>
      <c r="G520" s="224" t="s">
        <v>201</v>
      </c>
      <c r="H520" s="225">
        <v>22.760000000000002</v>
      </c>
      <c r="I520" s="226"/>
      <c r="J520" s="227">
        <f>ROUND(I520*H520,2)</f>
        <v>0</v>
      </c>
      <c r="K520" s="223" t="s">
        <v>180</v>
      </c>
      <c r="L520" s="72"/>
      <c r="M520" s="228" t="s">
        <v>21</v>
      </c>
      <c r="N520" s="229" t="s">
        <v>40</v>
      </c>
      <c r="O520" s="47"/>
      <c r="P520" s="230">
        <f>O520*H520</f>
        <v>0</v>
      </c>
      <c r="Q520" s="230">
        <v>0</v>
      </c>
      <c r="R520" s="230">
        <f>Q520*H520</f>
        <v>0</v>
      </c>
      <c r="S520" s="230">
        <v>0.035000000000000003</v>
      </c>
      <c r="T520" s="231">
        <f>S520*H520</f>
        <v>0.79660000000000009</v>
      </c>
      <c r="AR520" s="24" t="s">
        <v>181</v>
      </c>
      <c r="AT520" s="24" t="s">
        <v>176</v>
      </c>
      <c r="AU520" s="24" t="s">
        <v>79</v>
      </c>
      <c r="AY520" s="24" t="s">
        <v>174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24" t="s">
        <v>77</v>
      </c>
      <c r="BK520" s="232">
        <f>ROUND(I520*H520,2)</f>
        <v>0</v>
      </c>
      <c r="BL520" s="24" t="s">
        <v>181</v>
      </c>
      <c r="BM520" s="24" t="s">
        <v>764</v>
      </c>
    </row>
    <row r="521" s="13" customFormat="1">
      <c r="B521" s="256"/>
      <c r="C521" s="257"/>
      <c r="D521" s="235" t="s">
        <v>182</v>
      </c>
      <c r="E521" s="258" t="s">
        <v>21</v>
      </c>
      <c r="F521" s="259" t="s">
        <v>514</v>
      </c>
      <c r="G521" s="257"/>
      <c r="H521" s="258" t="s">
        <v>21</v>
      </c>
      <c r="I521" s="260"/>
      <c r="J521" s="257"/>
      <c r="K521" s="257"/>
      <c r="L521" s="261"/>
      <c r="M521" s="262"/>
      <c r="N521" s="263"/>
      <c r="O521" s="263"/>
      <c r="P521" s="263"/>
      <c r="Q521" s="263"/>
      <c r="R521" s="263"/>
      <c r="S521" s="263"/>
      <c r="T521" s="264"/>
      <c r="AT521" s="265" t="s">
        <v>182</v>
      </c>
      <c r="AU521" s="265" t="s">
        <v>79</v>
      </c>
      <c r="AV521" s="13" t="s">
        <v>77</v>
      </c>
      <c r="AW521" s="13" t="s">
        <v>33</v>
      </c>
      <c r="AX521" s="13" t="s">
        <v>69</v>
      </c>
      <c r="AY521" s="265" t="s">
        <v>174</v>
      </c>
    </row>
    <row r="522" s="13" customFormat="1">
      <c r="B522" s="256"/>
      <c r="C522" s="257"/>
      <c r="D522" s="235" t="s">
        <v>182</v>
      </c>
      <c r="E522" s="258" t="s">
        <v>21</v>
      </c>
      <c r="F522" s="259" t="s">
        <v>741</v>
      </c>
      <c r="G522" s="257"/>
      <c r="H522" s="258" t="s">
        <v>21</v>
      </c>
      <c r="I522" s="260"/>
      <c r="J522" s="257"/>
      <c r="K522" s="257"/>
      <c r="L522" s="261"/>
      <c r="M522" s="262"/>
      <c r="N522" s="263"/>
      <c r="O522" s="263"/>
      <c r="P522" s="263"/>
      <c r="Q522" s="263"/>
      <c r="R522" s="263"/>
      <c r="S522" s="263"/>
      <c r="T522" s="264"/>
      <c r="AT522" s="265" t="s">
        <v>182</v>
      </c>
      <c r="AU522" s="265" t="s">
        <v>79</v>
      </c>
      <c r="AV522" s="13" t="s">
        <v>77</v>
      </c>
      <c r="AW522" s="13" t="s">
        <v>33</v>
      </c>
      <c r="AX522" s="13" t="s">
        <v>69</v>
      </c>
      <c r="AY522" s="265" t="s">
        <v>174</v>
      </c>
    </row>
    <row r="523" s="11" customFormat="1">
      <c r="B523" s="233"/>
      <c r="C523" s="234"/>
      <c r="D523" s="235" t="s">
        <v>182</v>
      </c>
      <c r="E523" s="236" t="s">
        <v>21</v>
      </c>
      <c r="F523" s="237" t="s">
        <v>765</v>
      </c>
      <c r="G523" s="234"/>
      <c r="H523" s="238">
        <v>22.760000000000002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AT523" s="244" t="s">
        <v>182</v>
      </c>
      <c r="AU523" s="244" t="s">
        <v>79</v>
      </c>
      <c r="AV523" s="11" t="s">
        <v>79</v>
      </c>
      <c r="AW523" s="11" t="s">
        <v>33</v>
      </c>
      <c r="AX523" s="11" t="s">
        <v>69</v>
      </c>
      <c r="AY523" s="244" t="s">
        <v>174</v>
      </c>
    </row>
    <row r="524" s="12" customFormat="1">
      <c r="B524" s="245"/>
      <c r="C524" s="246"/>
      <c r="D524" s="235" t="s">
        <v>182</v>
      </c>
      <c r="E524" s="247" t="s">
        <v>21</v>
      </c>
      <c r="F524" s="248" t="s">
        <v>184</v>
      </c>
      <c r="G524" s="246"/>
      <c r="H524" s="249">
        <v>22.760000000000002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AT524" s="255" t="s">
        <v>182</v>
      </c>
      <c r="AU524" s="255" t="s">
        <v>79</v>
      </c>
      <c r="AV524" s="12" t="s">
        <v>181</v>
      </c>
      <c r="AW524" s="12" t="s">
        <v>33</v>
      </c>
      <c r="AX524" s="12" t="s">
        <v>77</v>
      </c>
      <c r="AY524" s="255" t="s">
        <v>174</v>
      </c>
    </row>
    <row r="525" s="1" customFormat="1" ht="25.5" customHeight="1">
      <c r="B525" s="46"/>
      <c r="C525" s="221" t="s">
        <v>766</v>
      </c>
      <c r="D525" s="221" t="s">
        <v>176</v>
      </c>
      <c r="E525" s="222" t="s">
        <v>767</v>
      </c>
      <c r="F525" s="223" t="s">
        <v>768</v>
      </c>
      <c r="G525" s="224" t="s">
        <v>201</v>
      </c>
      <c r="H525" s="225">
        <v>74.299999999999997</v>
      </c>
      <c r="I525" s="226"/>
      <c r="J525" s="227">
        <f>ROUND(I525*H525,2)</f>
        <v>0</v>
      </c>
      <c r="K525" s="223" t="s">
        <v>180</v>
      </c>
      <c r="L525" s="72"/>
      <c r="M525" s="228" t="s">
        <v>21</v>
      </c>
      <c r="N525" s="229" t="s">
        <v>40</v>
      </c>
      <c r="O525" s="47"/>
      <c r="P525" s="230">
        <f>O525*H525</f>
        <v>0</v>
      </c>
      <c r="Q525" s="230">
        <v>0</v>
      </c>
      <c r="R525" s="230">
        <f>Q525*H525</f>
        <v>0</v>
      </c>
      <c r="S525" s="230">
        <v>0.057000000000000002</v>
      </c>
      <c r="T525" s="231">
        <f>S525*H525</f>
        <v>4.2351000000000001</v>
      </c>
      <c r="AR525" s="24" t="s">
        <v>181</v>
      </c>
      <c r="AT525" s="24" t="s">
        <v>176</v>
      </c>
      <c r="AU525" s="24" t="s">
        <v>79</v>
      </c>
      <c r="AY525" s="24" t="s">
        <v>174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24" t="s">
        <v>77</v>
      </c>
      <c r="BK525" s="232">
        <f>ROUND(I525*H525,2)</f>
        <v>0</v>
      </c>
      <c r="BL525" s="24" t="s">
        <v>181</v>
      </c>
      <c r="BM525" s="24" t="s">
        <v>769</v>
      </c>
    </row>
    <row r="526" s="13" customFormat="1">
      <c r="B526" s="256"/>
      <c r="C526" s="257"/>
      <c r="D526" s="235" t="s">
        <v>182</v>
      </c>
      <c r="E526" s="258" t="s">
        <v>21</v>
      </c>
      <c r="F526" s="259" t="s">
        <v>514</v>
      </c>
      <c r="G526" s="257"/>
      <c r="H526" s="258" t="s">
        <v>21</v>
      </c>
      <c r="I526" s="260"/>
      <c r="J526" s="257"/>
      <c r="K526" s="257"/>
      <c r="L526" s="261"/>
      <c r="M526" s="262"/>
      <c r="N526" s="263"/>
      <c r="O526" s="263"/>
      <c r="P526" s="263"/>
      <c r="Q526" s="263"/>
      <c r="R526" s="263"/>
      <c r="S526" s="263"/>
      <c r="T526" s="264"/>
      <c r="AT526" s="265" t="s">
        <v>182</v>
      </c>
      <c r="AU526" s="265" t="s">
        <v>79</v>
      </c>
      <c r="AV526" s="13" t="s">
        <v>77</v>
      </c>
      <c r="AW526" s="13" t="s">
        <v>33</v>
      </c>
      <c r="AX526" s="13" t="s">
        <v>69</v>
      </c>
      <c r="AY526" s="265" t="s">
        <v>174</v>
      </c>
    </row>
    <row r="527" s="13" customFormat="1">
      <c r="B527" s="256"/>
      <c r="C527" s="257"/>
      <c r="D527" s="235" t="s">
        <v>182</v>
      </c>
      <c r="E527" s="258" t="s">
        <v>21</v>
      </c>
      <c r="F527" s="259" t="s">
        <v>741</v>
      </c>
      <c r="G527" s="257"/>
      <c r="H527" s="258" t="s">
        <v>21</v>
      </c>
      <c r="I527" s="260"/>
      <c r="J527" s="257"/>
      <c r="K527" s="257"/>
      <c r="L527" s="261"/>
      <c r="M527" s="262"/>
      <c r="N527" s="263"/>
      <c r="O527" s="263"/>
      <c r="P527" s="263"/>
      <c r="Q527" s="263"/>
      <c r="R527" s="263"/>
      <c r="S527" s="263"/>
      <c r="T527" s="264"/>
      <c r="AT527" s="265" t="s">
        <v>182</v>
      </c>
      <c r="AU527" s="265" t="s">
        <v>79</v>
      </c>
      <c r="AV527" s="13" t="s">
        <v>77</v>
      </c>
      <c r="AW527" s="13" t="s">
        <v>33</v>
      </c>
      <c r="AX527" s="13" t="s">
        <v>69</v>
      </c>
      <c r="AY527" s="265" t="s">
        <v>174</v>
      </c>
    </row>
    <row r="528" s="11" customFormat="1">
      <c r="B528" s="233"/>
      <c r="C528" s="234"/>
      <c r="D528" s="235" t="s">
        <v>182</v>
      </c>
      <c r="E528" s="236" t="s">
        <v>21</v>
      </c>
      <c r="F528" s="237" t="s">
        <v>770</v>
      </c>
      <c r="G528" s="234"/>
      <c r="H528" s="238">
        <v>39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AT528" s="244" t="s">
        <v>182</v>
      </c>
      <c r="AU528" s="244" t="s">
        <v>79</v>
      </c>
      <c r="AV528" s="11" t="s">
        <v>79</v>
      </c>
      <c r="AW528" s="11" t="s">
        <v>33</v>
      </c>
      <c r="AX528" s="11" t="s">
        <v>69</v>
      </c>
      <c r="AY528" s="244" t="s">
        <v>174</v>
      </c>
    </row>
    <row r="529" s="11" customFormat="1">
      <c r="B529" s="233"/>
      <c r="C529" s="234"/>
      <c r="D529" s="235" t="s">
        <v>182</v>
      </c>
      <c r="E529" s="236" t="s">
        <v>21</v>
      </c>
      <c r="F529" s="237" t="s">
        <v>771</v>
      </c>
      <c r="G529" s="234"/>
      <c r="H529" s="238">
        <v>23.899999999999999</v>
      </c>
      <c r="I529" s="239"/>
      <c r="J529" s="234"/>
      <c r="K529" s="234"/>
      <c r="L529" s="240"/>
      <c r="M529" s="241"/>
      <c r="N529" s="242"/>
      <c r="O529" s="242"/>
      <c r="P529" s="242"/>
      <c r="Q529" s="242"/>
      <c r="R529" s="242"/>
      <c r="S529" s="242"/>
      <c r="T529" s="243"/>
      <c r="AT529" s="244" t="s">
        <v>182</v>
      </c>
      <c r="AU529" s="244" t="s">
        <v>79</v>
      </c>
      <c r="AV529" s="11" t="s">
        <v>79</v>
      </c>
      <c r="AW529" s="11" t="s">
        <v>33</v>
      </c>
      <c r="AX529" s="11" t="s">
        <v>69</v>
      </c>
      <c r="AY529" s="244" t="s">
        <v>174</v>
      </c>
    </row>
    <row r="530" s="11" customFormat="1">
      <c r="B530" s="233"/>
      <c r="C530" s="234"/>
      <c r="D530" s="235" t="s">
        <v>182</v>
      </c>
      <c r="E530" s="236" t="s">
        <v>21</v>
      </c>
      <c r="F530" s="237" t="s">
        <v>772</v>
      </c>
      <c r="G530" s="234"/>
      <c r="H530" s="238">
        <v>4.7999999999999998</v>
      </c>
      <c r="I530" s="239"/>
      <c r="J530" s="234"/>
      <c r="K530" s="234"/>
      <c r="L530" s="240"/>
      <c r="M530" s="241"/>
      <c r="N530" s="242"/>
      <c r="O530" s="242"/>
      <c r="P530" s="242"/>
      <c r="Q530" s="242"/>
      <c r="R530" s="242"/>
      <c r="S530" s="242"/>
      <c r="T530" s="243"/>
      <c r="AT530" s="244" t="s">
        <v>182</v>
      </c>
      <c r="AU530" s="244" t="s">
        <v>79</v>
      </c>
      <c r="AV530" s="11" t="s">
        <v>79</v>
      </c>
      <c r="AW530" s="11" t="s">
        <v>33</v>
      </c>
      <c r="AX530" s="11" t="s">
        <v>69</v>
      </c>
      <c r="AY530" s="244" t="s">
        <v>174</v>
      </c>
    </row>
    <row r="531" s="11" customFormat="1">
      <c r="B531" s="233"/>
      <c r="C531" s="234"/>
      <c r="D531" s="235" t="s">
        <v>182</v>
      </c>
      <c r="E531" s="236" t="s">
        <v>21</v>
      </c>
      <c r="F531" s="237" t="s">
        <v>773</v>
      </c>
      <c r="G531" s="234"/>
      <c r="H531" s="238">
        <v>6.5999999999999996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AT531" s="244" t="s">
        <v>182</v>
      </c>
      <c r="AU531" s="244" t="s">
        <v>79</v>
      </c>
      <c r="AV531" s="11" t="s">
        <v>79</v>
      </c>
      <c r="AW531" s="11" t="s">
        <v>33</v>
      </c>
      <c r="AX531" s="11" t="s">
        <v>69</v>
      </c>
      <c r="AY531" s="244" t="s">
        <v>174</v>
      </c>
    </row>
    <row r="532" s="12" customFormat="1">
      <c r="B532" s="245"/>
      <c r="C532" s="246"/>
      <c r="D532" s="235" t="s">
        <v>182</v>
      </c>
      <c r="E532" s="247" t="s">
        <v>21</v>
      </c>
      <c r="F532" s="248" t="s">
        <v>184</v>
      </c>
      <c r="G532" s="246"/>
      <c r="H532" s="249">
        <v>74.299999999999997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AT532" s="255" t="s">
        <v>182</v>
      </c>
      <c r="AU532" s="255" t="s">
        <v>79</v>
      </c>
      <c r="AV532" s="12" t="s">
        <v>181</v>
      </c>
      <c r="AW532" s="12" t="s">
        <v>33</v>
      </c>
      <c r="AX532" s="12" t="s">
        <v>77</v>
      </c>
      <c r="AY532" s="255" t="s">
        <v>174</v>
      </c>
    </row>
    <row r="533" s="1" customFormat="1" ht="25.5" customHeight="1">
      <c r="B533" s="46"/>
      <c r="C533" s="221" t="s">
        <v>442</v>
      </c>
      <c r="D533" s="221" t="s">
        <v>176</v>
      </c>
      <c r="E533" s="222" t="s">
        <v>774</v>
      </c>
      <c r="F533" s="223" t="s">
        <v>775</v>
      </c>
      <c r="G533" s="224" t="s">
        <v>201</v>
      </c>
      <c r="H533" s="225">
        <v>153.78</v>
      </c>
      <c r="I533" s="226"/>
      <c r="J533" s="227">
        <f>ROUND(I533*H533,2)</f>
        <v>0</v>
      </c>
      <c r="K533" s="223" t="s">
        <v>180</v>
      </c>
      <c r="L533" s="72"/>
      <c r="M533" s="228" t="s">
        <v>21</v>
      </c>
      <c r="N533" s="229" t="s">
        <v>40</v>
      </c>
      <c r="O533" s="47"/>
      <c r="P533" s="230">
        <f>O533*H533</f>
        <v>0</v>
      </c>
      <c r="Q533" s="230">
        <v>0</v>
      </c>
      <c r="R533" s="230">
        <f>Q533*H533</f>
        <v>0</v>
      </c>
      <c r="S533" s="230">
        <v>0.19</v>
      </c>
      <c r="T533" s="231">
        <f>S533*H533</f>
        <v>29.2182</v>
      </c>
      <c r="AR533" s="24" t="s">
        <v>181</v>
      </c>
      <c r="AT533" s="24" t="s">
        <v>176</v>
      </c>
      <c r="AU533" s="24" t="s">
        <v>79</v>
      </c>
      <c r="AY533" s="24" t="s">
        <v>174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77</v>
      </c>
      <c r="BK533" s="232">
        <f>ROUND(I533*H533,2)</f>
        <v>0</v>
      </c>
      <c r="BL533" s="24" t="s">
        <v>181</v>
      </c>
      <c r="BM533" s="24" t="s">
        <v>776</v>
      </c>
    </row>
    <row r="534" s="11" customFormat="1">
      <c r="B534" s="233"/>
      <c r="C534" s="234"/>
      <c r="D534" s="235" t="s">
        <v>182</v>
      </c>
      <c r="E534" s="236" t="s">
        <v>21</v>
      </c>
      <c r="F534" s="237" t="s">
        <v>777</v>
      </c>
      <c r="G534" s="234"/>
      <c r="H534" s="238">
        <v>80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AT534" s="244" t="s">
        <v>182</v>
      </c>
      <c r="AU534" s="244" t="s">
        <v>79</v>
      </c>
      <c r="AV534" s="11" t="s">
        <v>79</v>
      </c>
      <c r="AW534" s="11" t="s">
        <v>33</v>
      </c>
      <c r="AX534" s="11" t="s">
        <v>69</v>
      </c>
      <c r="AY534" s="244" t="s">
        <v>174</v>
      </c>
    </row>
    <row r="535" s="11" customFormat="1">
      <c r="B535" s="233"/>
      <c r="C535" s="234"/>
      <c r="D535" s="235" t="s">
        <v>182</v>
      </c>
      <c r="E535" s="236" t="s">
        <v>21</v>
      </c>
      <c r="F535" s="237" t="s">
        <v>778</v>
      </c>
      <c r="G535" s="234"/>
      <c r="H535" s="238">
        <v>73.780000000000001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AT535" s="244" t="s">
        <v>182</v>
      </c>
      <c r="AU535" s="244" t="s">
        <v>79</v>
      </c>
      <c r="AV535" s="11" t="s">
        <v>79</v>
      </c>
      <c r="AW535" s="11" t="s">
        <v>33</v>
      </c>
      <c r="AX535" s="11" t="s">
        <v>69</v>
      </c>
      <c r="AY535" s="244" t="s">
        <v>174</v>
      </c>
    </row>
    <row r="536" s="12" customFormat="1">
      <c r="B536" s="245"/>
      <c r="C536" s="246"/>
      <c r="D536" s="235" t="s">
        <v>182</v>
      </c>
      <c r="E536" s="247" t="s">
        <v>21</v>
      </c>
      <c r="F536" s="248" t="s">
        <v>184</v>
      </c>
      <c r="G536" s="246"/>
      <c r="H536" s="249">
        <v>153.78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AT536" s="255" t="s">
        <v>182</v>
      </c>
      <c r="AU536" s="255" t="s">
        <v>79</v>
      </c>
      <c r="AV536" s="12" t="s">
        <v>181</v>
      </c>
      <c r="AW536" s="12" t="s">
        <v>33</v>
      </c>
      <c r="AX536" s="12" t="s">
        <v>77</v>
      </c>
      <c r="AY536" s="255" t="s">
        <v>174</v>
      </c>
    </row>
    <row r="537" s="1" customFormat="1" ht="16.5" customHeight="1">
      <c r="B537" s="46"/>
      <c r="C537" s="221" t="s">
        <v>779</v>
      </c>
      <c r="D537" s="221" t="s">
        <v>176</v>
      </c>
      <c r="E537" s="222" t="s">
        <v>780</v>
      </c>
      <c r="F537" s="223" t="s">
        <v>781</v>
      </c>
      <c r="G537" s="224" t="s">
        <v>179</v>
      </c>
      <c r="H537" s="225">
        <v>129.61000000000001</v>
      </c>
      <c r="I537" s="226"/>
      <c r="J537" s="227">
        <f>ROUND(I537*H537,2)</f>
        <v>0</v>
      </c>
      <c r="K537" s="223" t="s">
        <v>180</v>
      </c>
      <c r="L537" s="72"/>
      <c r="M537" s="228" t="s">
        <v>21</v>
      </c>
      <c r="N537" s="229" t="s">
        <v>40</v>
      </c>
      <c r="O537" s="47"/>
      <c r="P537" s="230">
        <f>O537*H537</f>
        <v>0</v>
      </c>
      <c r="Q537" s="230">
        <v>0</v>
      </c>
      <c r="R537" s="230">
        <f>Q537*H537</f>
        <v>0</v>
      </c>
      <c r="S537" s="230">
        <v>1.3999999999999999</v>
      </c>
      <c r="T537" s="231">
        <f>S537*H537</f>
        <v>181.45400000000001</v>
      </c>
      <c r="AR537" s="24" t="s">
        <v>181</v>
      </c>
      <c r="AT537" s="24" t="s">
        <v>176</v>
      </c>
      <c r="AU537" s="24" t="s">
        <v>79</v>
      </c>
      <c r="AY537" s="24" t="s">
        <v>174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24" t="s">
        <v>77</v>
      </c>
      <c r="BK537" s="232">
        <f>ROUND(I537*H537,2)</f>
        <v>0</v>
      </c>
      <c r="BL537" s="24" t="s">
        <v>181</v>
      </c>
      <c r="BM537" s="24" t="s">
        <v>782</v>
      </c>
    </row>
    <row r="538" s="13" customFormat="1">
      <c r="B538" s="256"/>
      <c r="C538" s="257"/>
      <c r="D538" s="235" t="s">
        <v>182</v>
      </c>
      <c r="E538" s="258" t="s">
        <v>21</v>
      </c>
      <c r="F538" s="259" t="s">
        <v>514</v>
      </c>
      <c r="G538" s="257"/>
      <c r="H538" s="258" t="s">
        <v>21</v>
      </c>
      <c r="I538" s="260"/>
      <c r="J538" s="257"/>
      <c r="K538" s="257"/>
      <c r="L538" s="261"/>
      <c r="M538" s="262"/>
      <c r="N538" s="263"/>
      <c r="O538" s="263"/>
      <c r="P538" s="263"/>
      <c r="Q538" s="263"/>
      <c r="R538" s="263"/>
      <c r="S538" s="263"/>
      <c r="T538" s="264"/>
      <c r="AT538" s="265" t="s">
        <v>182</v>
      </c>
      <c r="AU538" s="265" t="s">
        <v>79</v>
      </c>
      <c r="AV538" s="13" t="s">
        <v>77</v>
      </c>
      <c r="AW538" s="13" t="s">
        <v>33</v>
      </c>
      <c r="AX538" s="13" t="s">
        <v>69</v>
      </c>
      <c r="AY538" s="265" t="s">
        <v>174</v>
      </c>
    </row>
    <row r="539" s="13" customFormat="1">
      <c r="B539" s="256"/>
      <c r="C539" s="257"/>
      <c r="D539" s="235" t="s">
        <v>182</v>
      </c>
      <c r="E539" s="258" t="s">
        <v>21</v>
      </c>
      <c r="F539" s="259" t="s">
        <v>783</v>
      </c>
      <c r="G539" s="257"/>
      <c r="H539" s="258" t="s">
        <v>21</v>
      </c>
      <c r="I539" s="260"/>
      <c r="J539" s="257"/>
      <c r="K539" s="257"/>
      <c r="L539" s="261"/>
      <c r="M539" s="262"/>
      <c r="N539" s="263"/>
      <c r="O539" s="263"/>
      <c r="P539" s="263"/>
      <c r="Q539" s="263"/>
      <c r="R539" s="263"/>
      <c r="S539" s="263"/>
      <c r="T539" s="264"/>
      <c r="AT539" s="265" t="s">
        <v>182</v>
      </c>
      <c r="AU539" s="265" t="s">
        <v>79</v>
      </c>
      <c r="AV539" s="13" t="s">
        <v>77</v>
      </c>
      <c r="AW539" s="13" t="s">
        <v>33</v>
      </c>
      <c r="AX539" s="13" t="s">
        <v>69</v>
      </c>
      <c r="AY539" s="265" t="s">
        <v>174</v>
      </c>
    </row>
    <row r="540" s="11" customFormat="1">
      <c r="B540" s="233"/>
      <c r="C540" s="234"/>
      <c r="D540" s="235" t="s">
        <v>182</v>
      </c>
      <c r="E540" s="236" t="s">
        <v>21</v>
      </c>
      <c r="F540" s="237" t="s">
        <v>784</v>
      </c>
      <c r="G540" s="234"/>
      <c r="H540" s="238">
        <v>20.219000000000001</v>
      </c>
      <c r="I540" s="239"/>
      <c r="J540" s="234"/>
      <c r="K540" s="234"/>
      <c r="L540" s="240"/>
      <c r="M540" s="241"/>
      <c r="N540" s="242"/>
      <c r="O540" s="242"/>
      <c r="P540" s="242"/>
      <c r="Q540" s="242"/>
      <c r="R540" s="242"/>
      <c r="S540" s="242"/>
      <c r="T540" s="243"/>
      <c r="AT540" s="244" t="s">
        <v>182</v>
      </c>
      <c r="AU540" s="244" t="s">
        <v>79</v>
      </c>
      <c r="AV540" s="11" t="s">
        <v>79</v>
      </c>
      <c r="AW540" s="11" t="s">
        <v>33</v>
      </c>
      <c r="AX540" s="11" t="s">
        <v>69</v>
      </c>
      <c r="AY540" s="244" t="s">
        <v>174</v>
      </c>
    </row>
    <row r="541" s="13" customFormat="1">
      <c r="B541" s="256"/>
      <c r="C541" s="257"/>
      <c r="D541" s="235" t="s">
        <v>182</v>
      </c>
      <c r="E541" s="258" t="s">
        <v>21</v>
      </c>
      <c r="F541" s="259" t="s">
        <v>785</v>
      </c>
      <c r="G541" s="257"/>
      <c r="H541" s="258" t="s">
        <v>21</v>
      </c>
      <c r="I541" s="260"/>
      <c r="J541" s="257"/>
      <c r="K541" s="257"/>
      <c r="L541" s="261"/>
      <c r="M541" s="262"/>
      <c r="N541" s="263"/>
      <c r="O541" s="263"/>
      <c r="P541" s="263"/>
      <c r="Q541" s="263"/>
      <c r="R541" s="263"/>
      <c r="S541" s="263"/>
      <c r="T541" s="264"/>
      <c r="AT541" s="265" t="s">
        <v>182</v>
      </c>
      <c r="AU541" s="265" t="s">
        <v>79</v>
      </c>
      <c r="AV541" s="13" t="s">
        <v>77</v>
      </c>
      <c r="AW541" s="13" t="s">
        <v>33</v>
      </c>
      <c r="AX541" s="13" t="s">
        <v>69</v>
      </c>
      <c r="AY541" s="265" t="s">
        <v>174</v>
      </c>
    </row>
    <row r="542" s="11" customFormat="1">
      <c r="B542" s="233"/>
      <c r="C542" s="234"/>
      <c r="D542" s="235" t="s">
        <v>182</v>
      </c>
      <c r="E542" s="236" t="s">
        <v>21</v>
      </c>
      <c r="F542" s="237" t="s">
        <v>786</v>
      </c>
      <c r="G542" s="234"/>
      <c r="H542" s="238">
        <v>99.337000000000003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AT542" s="244" t="s">
        <v>182</v>
      </c>
      <c r="AU542" s="244" t="s">
        <v>79</v>
      </c>
      <c r="AV542" s="11" t="s">
        <v>79</v>
      </c>
      <c r="AW542" s="11" t="s">
        <v>33</v>
      </c>
      <c r="AX542" s="11" t="s">
        <v>69</v>
      </c>
      <c r="AY542" s="244" t="s">
        <v>174</v>
      </c>
    </row>
    <row r="543" s="11" customFormat="1">
      <c r="B543" s="233"/>
      <c r="C543" s="234"/>
      <c r="D543" s="235" t="s">
        <v>182</v>
      </c>
      <c r="E543" s="236" t="s">
        <v>21</v>
      </c>
      <c r="F543" s="237" t="s">
        <v>787</v>
      </c>
      <c r="G543" s="234"/>
      <c r="H543" s="238">
        <v>8.8539999999999992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AT543" s="244" t="s">
        <v>182</v>
      </c>
      <c r="AU543" s="244" t="s">
        <v>79</v>
      </c>
      <c r="AV543" s="11" t="s">
        <v>79</v>
      </c>
      <c r="AW543" s="11" t="s">
        <v>33</v>
      </c>
      <c r="AX543" s="11" t="s">
        <v>69</v>
      </c>
      <c r="AY543" s="244" t="s">
        <v>174</v>
      </c>
    </row>
    <row r="544" s="11" customFormat="1">
      <c r="B544" s="233"/>
      <c r="C544" s="234"/>
      <c r="D544" s="235" t="s">
        <v>182</v>
      </c>
      <c r="E544" s="236" t="s">
        <v>21</v>
      </c>
      <c r="F544" s="237" t="s">
        <v>788</v>
      </c>
      <c r="G544" s="234"/>
      <c r="H544" s="238">
        <v>0.47999999999999998</v>
      </c>
      <c r="I544" s="239"/>
      <c r="J544" s="234"/>
      <c r="K544" s="234"/>
      <c r="L544" s="240"/>
      <c r="M544" s="241"/>
      <c r="N544" s="242"/>
      <c r="O544" s="242"/>
      <c r="P544" s="242"/>
      <c r="Q544" s="242"/>
      <c r="R544" s="242"/>
      <c r="S544" s="242"/>
      <c r="T544" s="243"/>
      <c r="AT544" s="244" t="s">
        <v>182</v>
      </c>
      <c r="AU544" s="244" t="s">
        <v>79</v>
      </c>
      <c r="AV544" s="11" t="s">
        <v>79</v>
      </c>
      <c r="AW544" s="11" t="s">
        <v>33</v>
      </c>
      <c r="AX544" s="11" t="s">
        <v>69</v>
      </c>
      <c r="AY544" s="244" t="s">
        <v>174</v>
      </c>
    </row>
    <row r="545" s="11" customFormat="1">
      <c r="B545" s="233"/>
      <c r="C545" s="234"/>
      <c r="D545" s="235" t="s">
        <v>182</v>
      </c>
      <c r="E545" s="236" t="s">
        <v>21</v>
      </c>
      <c r="F545" s="237" t="s">
        <v>789</v>
      </c>
      <c r="G545" s="234"/>
      <c r="H545" s="238">
        <v>0.71999999999999997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AT545" s="244" t="s">
        <v>182</v>
      </c>
      <c r="AU545" s="244" t="s">
        <v>79</v>
      </c>
      <c r="AV545" s="11" t="s">
        <v>79</v>
      </c>
      <c r="AW545" s="11" t="s">
        <v>33</v>
      </c>
      <c r="AX545" s="11" t="s">
        <v>69</v>
      </c>
      <c r="AY545" s="244" t="s">
        <v>174</v>
      </c>
    </row>
    <row r="546" s="12" customFormat="1">
      <c r="B546" s="245"/>
      <c r="C546" s="246"/>
      <c r="D546" s="235" t="s">
        <v>182</v>
      </c>
      <c r="E546" s="247" t="s">
        <v>21</v>
      </c>
      <c r="F546" s="248" t="s">
        <v>184</v>
      </c>
      <c r="G546" s="246"/>
      <c r="H546" s="249">
        <v>129.61000000000001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AT546" s="255" t="s">
        <v>182</v>
      </c>
      <c r="AU546" s="255" t="s">
        <v>79</v>
      </c>
      <c r="AV546" s="12" t="s">
        <v>181</v>
      </c>
      <c r="AW546" s="12" t="s">
        <v>33</v>
      </c>
      <c r="AX546" s="12" t="s">
        <v>77</v>
      </c>
      <c r="AY546" s="255" t="s">
        <v>174</v>
      </c>
    </row>
    <row r="547" s="1" customFormat="1" ht="16.5" customHeight="1">
      <c r="B547" s="46"/>
      <c r="C547" s="221" t="s">
        <v>447</v>
      </c>
      <c r="D547" s="221" t="s">
        <v>176</v>
      </c>
      <c r="E547" s="222" t="s">
        <v>790</v>
      </c>
      <c r="F547" s="223" t="s">
        <v>791</v>
      </c>
      <c r="G547" s="224" t="s">
        <v>201</v>
      </c>
      <c r="H547" s="225">
        <v>43.600000000000001</v>
      </c>
      <c r="I547" s="226"/>
      <c r="J547" s="227">
        <f>ROUND(I547*H547,2)</f>
        <v>0</v>
      </c>
      <c r="K547" s="223" t="s">
        <v>180</v>
      </c>
      <c r="L547" s="72"/>
      <c r="M547" s="228" t="s">
        <v>21</v>
      </c>
      <c r="N547" s="229" t="s">
        <v>40</v>
      </c>
      <c r="O547" s="47"/>
      <c r="P547" s="230">
        <f>O547*H547</f>
        <v>0</v>
      </c>
      <c r="Q547" s="230">
        <v>0</v>
      </c>
      <c r="R547" s="230">
        <f>Q547*H547</f>
        <v>0</v>
      </c>
      <c r="S547" s="230">
        <v>0.075999999999999998</v>
      </c>
      <c r="T547" s="231">
        <f>S547*H547</f>
        <v>3.3136000000000001</v>
      </c>
      <c r="AR547" s="24" t="s">
        <v>181</v>
      </c>
      <c r="AT547" s="24" t="s">
        <v>176</v>
      </c>
      <c r="AU547" s="24" t="s">
        <v>79</v>
      </c>
      <c r="AY547" s="24" t="s">
        <v>174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24" t="s">
        <v>77</v>
      </c>
      <c r="BK547" s="232">
        <f>ROUND(I547*H547,2)</f>
        <v>0</v>
      </c>
      <c r="BL547" s="24" t="s">
        <v>181</v>
      </c>
      <c r="BM547" s="24" t="s">
        <v>792</v>
      </c>
    </row>
    <row r="548" s="13" customFormat="1">
      <c r="B548" s="256"/>
      <c r="C548" s="257"/>
      <c r="D548" s="235" t="s">
        <v>182</v>
      </c>
      <c r="E548" s="258" t="s">
        <v>21</v>
      </c>
      <c r="F548" s="259" t="s">
        <v>514</v>
      </c>
      <c r="G548" s="257"/>
      <c r="H548" s="258" t="s">
        <v>21</v>
      </c>
      <c r="I548" s="260"/>
      <c r="J548" s="257"/>
      <c r="K548" s="257"/>
      <c r="L548" s="261"/>
      <c r="M548" s="262"/>
      <c r="N548" s="263"/>
      <c r="O548" s="263"/>
      <c r="P548" s="263"/>
      <c r="Q548" s="263"/>
      <c r="R548" s="263"/>
      <c r="S548" s="263"/>
      <c r="T548" s="264"/>
      <c r="AT548" s="265" t="s">
        <v>182</v>
      </c>
      <c r="AU548" s="265" t="s">
        <v>79</v>
      </c>
      <c r="AV548" s="13" t="s">
        <v>77</v>
      </c>
      <c r="AW548" s="13" t="s">
        <v>33</v>
      </c>
      <c r="AX548" s="13" t="s">
        <v>69</v>
      </c>
      <c r="AY548" s="265" t="s">
        <v>174</v>
      </c>
    </row>
    <row r="549" s="11" customFormat="1">
      <c r="B549" s="233"/>
      <c r="C549" s="234"/>
      <c r="D549" s="235" t="s">
        <v>182</v>
      </c>
      <c r="E549" s="236" t="s">
        <v>21</v>
      </c>
      <c r="F549" s="237" t="s">
        <v>793</v>
      </c>
      <c r="G549" s="234"/>
      <c r="H549" s="238">
        <v>9.5999999999999996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AT549" s="244" t="s">
        <v>182</v>
      </c>
      <c r="AU549" s="244" t="s">
        <v>79</v>
      </c>
      <c r="AV549" s="11" t="s">
        <v>79</v>
      </c>
      <c r="AW549" s="11" t="s">
        <v>33</v>
      </c>
      <c r="AX549" s="11" t="s">
        <v>69</v>
      </c>
      <c r="AY549" s="244" t="s">
        <v>174</v>
      </c>
    </row>
    <row r="550" s="11" customFormat="1">
      <c r="B550" s="233"/>
      <c r="C550" s="234"/>
      <c r="D550" s="235" t="s">
        <v>182</v>
      </c>
      <c r="E550" s="236" t="s">
        <v>21</v>
      </c>
      <c r="F550" s="237" t="s">
        <v>794</v>
      </c>
      <c r="G550" s="234"/>
      <c r="H550" s="238">
        <v>11.4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AT550" s="244" t="s">
        <v>182</v>
      </c>
      <c r="AU550" s="244" t="s">
        <v>79</v>
      </c>
      <c r="AV550" s="11" t="s">
        <v>79</v>
      </c>
      <c r="AW550" s="11" t="s">
        <v>33</v>
      </c>
      <c r="AX550" s="11" t="s">
        <v>69</v>
      </c>
      <c r="AY550" s="244" t="s">
        <v>174</v>
      </c>
    </row>
    <row r="551" s="11" customFormat="1">
      <c r="B551" s="233"/>
      <c r="C551" s="234"/>
      <c r="D551" s="235" t="s">
        <v>182</v>
      </c>
      <c r="E551" s="236" t="s">
        <v>21</v>
      </c>
      <c r="F551" s="237" t="s">
        <v>795</v>
      </c>
      <c r="G551" s="234"/>
      <c r="H551" s="238">
        <v>10.6</v>
      </c>
      <c r="I551" s="239"/>
      <c r="J551" s="234"/>
      <c r="K551" s="234"/>
      <c r="L551" s="240"/>
      <c r="M551" s="241"/>
      <c r="N551" s="242"/>
      <c r="O551" s="242"/>
      <c r="P551" s="242"/>
      <c r="Q551" s="242"/>
      <c r="R551" s="242"/>
      <c r="S551" s="242"/>
      <c r="T551" s="243"/>
      <c r="AT551" s="244" t="s">
        <v>182</v>
      </c>
      <c r="AU551" s="244" t="s">
        <v>79</v>
      </c>
      <c r="AV551" s="11" t="s">
        <v>79</v>
      </c>
      <c r="AW551" s="11" t="s">
        <v>33</v>
      </c>
      <c r="AX551" s="11" t="s">
        <v>69</v>
      </c>
      <c r="AY551" s="244" t="s">
        <v>174</v>
      </c>
    </row>
    <row r="552" s="11" customFormat="1">
      <c r="B552" s="233"/>
      <c r="C552" s="234"/>
      <c r="D552" s="235" t="s">
        <v>182</v>
      </c>
      <c r="E552" s="236" t="s">
        <v>21</v>
      </c>
      <c r="F552" s="237" t="s">
        <v>796</v>
      </c>
      <c r="G552" s="234"/>
      <c r="H552" s="238">
        <v>12</v>
      </c>
      <c r="I552" s="239"/>
      <c r="J552" s="234"/>
      <c r="K552" s="234"/>
      <c r="L552" s="240"/>
      <c r="M552" s="241"/>
      <c r="N552" s="242"/>
      <c r="O552" s="242"/>
      <c r="P552" s="242"/>
      <c r="Q552" s="242"/>
      <c r="R552" s="242"/>
      <c r="S552" s="242"/>
      <c r="T552" s="243"/>
      <c r="AT552" s="244" t="s">
        <v>182</v>
      </c>
      <c r="AU552" s="244" t="s">
        <v>79</v>
      </c>
      <c r="AV552" s="11" t="s">
        <v>79</v>
      </c>
      <c r="AW552" s="11" t="s">
        <v>33</v>
      </c>
      <c r="AX552" s="11" t="s">
        <v>69</v>
      </c>
      <c r="AY552" s="244" t="s">
        <v>174</v>
      </c>
    </row>
    <row r="553" s="12" customFormat="1">
      <c r="B553" s="245"/>
      <c r="C553" s="246"/>
      <c r="D553" s="235" t="s">
        <v>182</v>
      </c>
      <c r="E553" s="247" t="s">
        <v>21</v>
      </c>
      <c r="F553" s="248" t="s">
        <v>184</v>
      </c>
      <c r="G553" s="246"/>
      <c r="H553" s="249">
        <v>43.600000000000001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AT553" s="255" t="s">
        <v>182</v>
      </c>
      <c r="AU553" s="255" t="s">
        <v>79</v>
      </c>
      <c r="AV553" s="12" t="s">
        <v>181</v>
      </c>
      <c r="AW553" s="12" t="s">
        <v>33</v>
      </c>
      <c r="AX553" s="12" t="s">
        <v>77</v>
      </c>
      <c r="AY553" s="255" t="s">
        <v>174</v>
      </c>
    </row>
    <row r="554" s="1" customFormat="1" ht="16.5" customHeight="1">
      <c r="B554" s="46"/>
      <c r="C554" s="221" t="s">
        <v>797</v>
      </c>
      <c r="D554" s="221" t="s">
        <v>176</v>
      </c>
      <c r="E554" s="222" t="s">
        <v>798</v>
      </c>
      <c r="F554" s="223" t="s">
        <v>799</v>
      </c>
      <c r="G554" s="224" t="s">
        <v>201</v>
      </c>
      <c r="H554" s="225">
        <v>88.284999999999997</v>
      </c>
      <c r="I554" s="226"/>
      <c r="J554" s="227">
        <f>ROUND(I554*H554,2)</f>
        <v>0</v>
      </c>
      <c r="K554" s="223" t="s">
        <v>21</v>
      </c>
      <c r="L554" s="72"/>
      <c r="M554" s="228" t="s">
        <v>21</v>
      </c>
      <c r="N554" s="229" t="s">
        <v>40</v>
      </c>
      <c r="O554" s="47"/>
      <c r="P554" s="230">
        <f>O554*H554</f>
        <v>0</v>
      </c>
      <c r="Q554" s="230">
        <v>0</v>
      </c>
      <c r="R554" s="230">
        <f>Q554*H554</f>
        <v>0</v>
      </c>
      <c r="S554" s="230">
        <v>0</v>
      </c>
      <c r="T554" s="231">
        <f>S554*H554</f>
        <v>0</v>
      </c>
      <c r="AR554" s="24" t="s">
        <v>181</v>
      </c>
      <c r="AT554" s="24" t="s">
        <v>176</v>
      </c>
      <c r="AU554" s="24" t="s">
        <v>79</v>
      </c>
      <c r="AY554" s="24" t="s">
        <v>174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24" t="s">
        <v>77</v>
      </c>
      <c r="BK554" s="232">
        <f>ROUND(I554*H554,2)</f>
        <v>0</v>
      </c>
      <c r="BL554" s="24" t="s">
        <v>181</v>
      </c>
      <c r="BM554" s="24" t="s">
        <v>800</v>
      </c>
    </row>
    <row r="555" s="11" customFormat="1">
      <c r="B555" s="233"/>
      <c r="C555" s="234"/>
      <c r="D555" s="235" t="s">
        <v>182</v>
      </c>
      <c r="E555" s="236" t="s">
        <v>21</v>
      </c>
      <c r="F555" s="237" t="s">
        <v>801</v>
      </c>
      <c r="G555" s="234"/>
      <c r="H555" s="238">
        <v>48.685000000000002</v>
      </c>
      <c r="I555" s="239"/>
      <c r="J555" s="234"/>
      <c r="K555" s="234"/>
      <c r="L555" s="240"/>
      <c r="M555" s="241"/>
      <c r="N555" s="242"/>
      <c r="O555" s="242"/>
      <c r="P555" s="242"/>
      <c r="Q555" s="242"/>
      <c r="R555" s="242"/>
      <c r="S555" s="242"/>
      <c r="T555" s="243"/>
      <c r="AT555" s="244" t="s">
        <v>182</v>
      </c>
      <c r="AU555" s="244" t="s">
        <v>79</v>
      </c>
      <c r="AV555" s="11" t="s">
        <v>79</v>
      </c>
      <c r="AW555" s="11" t="s">
        <v>33</v>
      </c>
      <c r="AX555" s="11" t="s">
        <v>69</v>
      </c>
      <c r="AY555" s="244" t="s">
        <v>174</v>
      </c>
    </row>
    <row r="556" s="11" customFormat="1">
      <c r="B556" s="233"/>
      <c r="C556" s="234"/>
      <c r="D556" s="235" t="s">
        <v>182</v>
      </c>
      <c r="E556" s="236" t="s">
        <v>21</v>
      </c>
      <c r="F556" s="237" t="s">
        <v>802</v>
      </c>
      <c r="G556" s="234"/>
      <c r="H556" s="238">
        <v>39.600000000000001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AT556" s="244" t="s">
        <v>182</v>
      </c>
      <c r="AU556" s="244" t="s">
        <v>79</v>
      </c>
      <c r="AV556" s="11" t="s">
        <v>79</v>
      </c>
      <c r="AW556" s="11" t="s">
        <v>33</v>
      </c>
      <c r="AX556" s="11" t="s">
        <v>69</v>
      </c>
      <c r="AY556" s="244" t="s">
        <v>174</v>
      </c>
    </row>
    <row r="557" s="12" customFormat="1">
      <c r="B557" s="245"/>
      <c r="C557" s="246"/>
      <c r="D557" s="235" t="s">
        <v>182</v>
      </c>
      <c r="E557" s="247" t="s">
        <v>21</v>
      </c>
      <c r="F557" s="248" t="s">
        <v>184</v>
      </c>
      <c r="G557" s="246"/>
      <c r="H557" s="249">
        <v>88.284999999999997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AT557" s="255" t="s">
        <v>182</v>
      </c>
      <c r="AU557" s="255" t="s">
        <v>79</v>
      </c>
      <c r="AV557" s="12" t="s">
        <v>181</v>
      </c>
      <c r="AW557" s="12" t="s">
        <v>33</v>
      </c>
      <c r="AX557" s="12" t="s">
        <v>77</v>
      </c>
      <c r="AY557" s="255" t="s">
        <v>174</v>
      </c>
    </row>
    <row r="558" s="1" customFormat="1" ht="25.5" customHeight="1">
      <c r="B558" s="46"/>
      <c r="C558" s="221" t="s">
        <v>450</v>
      </c>
      <c r="D558" s="221" t="s">
        <v>176</v>
      </c>
      <c r="E558" s="222" t="s">
        <v>803</v>
      </c>
      <c r="F558" s="223" t="s">
        <v>804</v>
      </c>
      <c r="G558" s="224" t="s">
        <v>272</v>
      </c>
      <c r="H558" s="225">
        <v>4</v>
      </c>
      <c r="I558" s="226"/>
      <c r="J558" s="227">
        <f>ROUND(I558*H558,2)</f>
        <v>0</v>
      </c>
      <c r="K558" s="223" t="s">
        <v>180</v>
      </c>
      <c r="L558" s="72"/>
      <c r="M558" s="228" t="s">
        <v>21</v>
      </c>
      <c r="N558" s="229" t="s">
        <v>40</v>
      </c>
      <c r="O558" s="47"/>
      <c r="P558" s="230">
        <f>O558*H558</f>
        <v>0</v>
      </c>
      <c r="Q558" s="230">
        <v>0</v>
      </c>
      <c r="R558" s="230">
        <f>Q558*H558</f>
        <v>0</v>
      </c>
      <c r="S558" s="230">
        <v>0.124</v>
      </c>
      <c r="T558" s="231">
        <f>S558*H558</f>
        <v>0.496</v>
      </c>
      <c r="AR558" s="24" t="s">
        <v>181</v>
      </c>
      <c r="AT558" s="24" t="s">
        <v>176</v>
      </c>
      <c r="AU558" s="24" t="s">
        <v>79</v>
      </c>
      <c r="AY558" s="24" t="s">
        <v>174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24" t="s">
        <v>77</v>
      </c>
      <c r="BK558" s="232">
        <f>ROUND(I558*H558,2)</f>
        <v>0</v>
      </c>
      <c r="BL558" s="24" t="s">
        <v>181</v>
      </c>
      <c r="BM558" s="24" t="s">
        <v>805</v>
      </c>
    </row>
    <row r="559" s="11" customFormat="1">
      <c r="B559" s="233"/>
      <c r="C559" s="234"/>
      <c r="D559" s="235" t="s">
        <v>182</v>
      </c>
      <c r="E559" s="236" t="s">
        <v>21</v>
      </c>
      <c r="F559" s="237" t="s">
        <v>806</v>
      </c>
      <c r="G559" s="234"/>
      <c r="H559" s="238">
        <v>4</v>
      </c>
      <c r="I559" s="239"/>
      <c r="J559" s="234"/>
      <c r="K559" s="234"/>
      <c r="L559" s="240"/>
      <c r="M559" s="241"/>
      <c r="N559" s="242"/>
      <c r="O559" s="242"/>
      <c r="P559" s="242"/>
      <c r="Q559" s="242"/>
      <c r="R559" s="242"/>
      <c r="S559" s="242"/>
      <c r="T559" s="243"/>
      <c r="AT559" s="244" t="s">
        <v>182</v>
      </c>
      <c r="AU559" s="244" t="s">
        <v>79</v>
      </c>
      <c r="AV559" s="11" t="s">
        <v>79</v>
      </c>
      <c r="AW559" s="11" t="s">
        <v>33</v>
      </c>
      <c r="AX559" s="11" t="s">
        <v>69</v>
      </c>
      <c r="AY559" s="244" t="s">
        <v>174</v>
      </c>
    </row>
    <row r="560" s="12" customFormat="1">
      <c r="B560" s="245"/>
      <c r="C560" s="246"/>
      <c r="D560" s="235" t="s">
        <v>182</v>
      </c>
      <c r="E560" s="247" t="s">
        <v>21</v>
      </c>
      <c r="F560" s="248" t="s">
        <v>184</v>
      </c>
      <c r="G560" s="246"/>
      <c r="H560" s="249">
        <v>4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AT560" s="255" t="s">
        <v>182</v>
      </c>
      <c r="AU560" s="255" t="s">
        <v>79</v>
      </c>
      <c r="AV560" s="12" t="s">
        <v>181</v>
      </c>
      <c r="AW560" s="12" t="s">
        <v>33</v>
      </c>
      <c r="AX560" s="12" t="s">
        <v>77</v>
      </c>
      <c r="AY560" s="255" t="s">
        <v>174</v>
      </c>
    </row>
    <row r="561" s="1" customFormat="1" ht="25.5" customHeight="1">
      <c r="B561" s="46"/>
      <c r="C561" s="221" t="s">
        <v>807</v>
      </c>
      <c r="D561" s="221" t="s">
        <v>176</v>
      </c>
      <c r="E561" s="222" t="s">
        <v>808</v>
      </c>
      <c r="F561" s="223" t="s">
        <v>809</v>
      </c>
      <c r="G561" s="224" t="s">
        <v>272</v>
      </c>
      <c r="H561" s="225">
        <v>1</v>
      </c>
      <c r="I561" s="226"/>
      <c r="J561" s="227">
        <f>ROUND(I561*H561,2)</f>
        <v>0</v>
      </c>
      <c r="K561" s="223" t="s">
        <v>180</v>
      </c>
      <c r="L561" s="72"/>
      <c r="M561" s="228" t="s">
        <v>21</v>
      </c>
      <c r="N561" s="229" t="s">
        <v>40</v>
      </c>
      <c r="O561" s="47"/>
      <c r="P561" s="230">
        <f>O561*H561</f>
        <v>0</v>
      </c>
      <c r="Q561" s="230">
        <v>0</v>
      </c>
      <c r="R561" s="230">
        <f>Q561*H561</f>
        <v>0</v>
      </c>
      <c r="S561" s="230">
        <v>0.27600000000000002</v>
      </c>
      <c r="T561" s="231">
        <f>S561*H561</f>
        <v>0.27600000000000002</v>
      </c>
      <c r="AR561" s="24" t="s">
        <v>181</v>
      </c>
      <c r="AT561" s="24" t="s">
        <v>176</v>
      </c>
      <c r="AU561" s="24" t="s">
        <v>79</v>
      </c>
      <c r="AY561" s="24" t="s">
        <v>174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77</v>
      </c>
      <c r="BK561" s="232">
        <f>ROUND(I561*H561,2)</f>
        <v>0</v>
      </c>
      <c r="BL561" s="24" t="s">
        <v>181</v>
      </c>
      <c r="BM561" s="24" t="s">
        <v>810</v>
      </c>
    </row>
    <row r="562" s="11" customFormat="1">
      <c r="B562" s="233"/>
      <c r="C562" s="234"/>
      <c r="D562" s="235" t="s">
        <v>182</v>
      </c>
      <c r="E562" s="236" t="s">
        <v>21</v>
      </c>
      <c r="F562" s="237" t="s">
        <v>811</v>
      </c>
      <c r="G562" s="234"/>
      <c r="H562" s="238">
        <v>1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AT562" s="244" t="s">
        <v>182</v>
      </c>
      <c r="AU562" s="244" t="s">
        <v>79</v>
      </c>
      <c r="AV562" s="11" t="s">
        <v>79</v>
      </c>
      <c r="AW562" s="11" t="s">
        <v>33</v>
      </c>
      <c r="AX562" s="11" t="s">
        <v>69</v>
      </c>
      <c r="AY562" s="244" t="s">
        <v>174</v>
      </c>
    </row>
    <row r="563" s="12" customFormat="1">
      <c r="B563" s="245"/>
      <c r="C563" s="246"/>
      <c r="D563" s="235" t="s">
        <v>182</v>
      </c>
      <c r="E563" s="247" t="s">
        <v>21</v>
      </c>
      <c r="F563" s="248" t="s">
        <v>184</v>
      </c>
      <c r="G563" s="246"/>
      <c r="H563" s="249">
        <v>1</v>
      </c>
      <c r="I563" s="250"/>
      <c r="J563" s="246"/>
      <c r="K563" s="246"/>
      <c r="L563" s="251"/>
      <c r="M563" s="252"/>
      <c r="N563" s="253"/>
      <c r="O563" s="253"/>
      <c r="P563" s="253"/>
      <c r="Q563" s="253"/>
      <c r="R563" s="253"/>
      <c r="S563" s="253"/>
      <c r="T563" s="254"/>
      <c r="AT563" s="255" t="s">
        <v>182</v>
      </c>
      <c r="AU563" s="255" t="s">
        <v>79</v>
      </c>
      <c r="AV563" s="12" t="s">
        <v>181</v>
      </c>
      <c r="AW563" s="12" t="s">
        <v>33</v>
      </c>
      <c r="AX563" s="12" t="s">
        <v>77</v>
      </c>
      <c r="AY563" s="255" t="s">
        <v>174</v>
      </c>
    </row>
    <row r="564" s="1" customFormat="1" ht="25.5" customHeight="1">
      <c r="B564" s="46"/>
      <c r="C564" s="221" t="s">
        <v>456</v>
      </c>
      <c r="D564" s="221" t="s">
        <v>176</v>
      </c>
      <c r="E564" s="222" t="s">
        <v>812</v>
      </c>
      <c r="F564" s="223" t="s">
        <v>813</v>
      </c>
      <c r="G564" s="224" t="s">
        <v>179</v>
      </c>
      <c r="H564" s="225">
        <v>2.1120000000000001</v>
      </c>
      <c r="I564" s="226"/>
      <c r="J564" s="227">
        <f>ROUND(I564*H564,2)</f>
        <v>0</v>
      </c>
      <c r="K564" s="223" t="s">
        <v>180</v>
      </c>
      <c r="L564" s="72"/>
      <c r="M564" s="228" t="s">
        <v>21</v>
      </c>
      <c r="N564" s="229" t="s">
        <v>40</v>
      </c>
      <c r="O564" s="47"/>
      <c r="P564" s="230">
        <f>O564*H564</f>
        <v>0</v>
      </c>
      <c r="Q564" s="230">
        <v>0</v>
      </c>
      <c r="R564" s="230">
        <f>Q564*H564</f>
        <v>0</v>
      </c>
      <c r="S564" s="230">
        <v>1.8</v>
      </c>
      <c r="T564" s="231">
        <f>S564*H564</f>
        <v>3.8016000000000001</v>
      </c>
      <c r="AR564" s="24" t="s">
        <v>181</v>
      </c>
      <c r="AT564" s="24" t="s">
        <v>176</v>
      </c>
      <c r="AU564" s="24" t="s">
        <v>79</v>
      </c>
      <c r="AY564" s="24" t="s">
        <v>174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24" t="s">
        <v>77</v>
      </c>
      <c r="BK564" s="232">
        <f>ROUND(I564*H564,2)</f>
        <v>0</v>
      </c>
      <c r="BL564" s="24" t="s">
        <v>181</v>
      </c>
      <c r="BM564" s="24" t="s">
        <v>814</v>
      </c>
    </row>
    <row r="565" s="13" customFormat="1">
      <c r="B565" s="256"/>
      <c r="C565" s="257"/>
      <c r="D565" s="235" t="s">
        <v>182</v>
      </c>
      <c r="E565" s="258" t="s">
        <v>21</v>
      </c>
      <c r="F565" s="259" t="s">
        <v>755</v>
      </c>
      <c r="G565" s="257"/>
      <c r="H565" s="258" t="s">
        <v>21</v>
      </c>
      <c r="I565" s="260"/>
      <c r="J565" s="257"/>
      <c r="K565" s="257"/>
      <c r="L565" s="261"/>
      <c r="M565" s="262"/>
      <c r="N565" s="263"/>
      <c r="O565" s="263"/>
      <c r="P565" s="263"/>
      <c r="Q565" s="263"/>
      <c r="R565" s="263"/>
      <c r="S565" s="263"/>
      <c r="T565" s="264"/>
      <c r="AT565" s="265" t="s">
        <v>182</v>
      </c>
      <c r="AU565" s="265" t="s">
        <v>79</v>
      </c>
      <c r="AV565" s="13" t="s">
        <v>77</v>
      </c>
      <c r="AW565" s="13" t="s">
        <v>33</v>
      </c>
      <c r="AX565" s="13" t="s">
        <v>69</v>
      </c>
      <c r="AY565" s="265" t="s">
        <v>174</v>
      </c>
    </row>
    <row r="566" s="11" customFormat="1">
      <c r="B566" s="233"/>
      <c r="C566" s="234"/>
      <c r="D566" s="235" t="s">
        <v>182</v>
      </c>
      <c r="E566" s="236" t="s">
        <v>21</v>
      </c>
      <c r="F566" s="237" t="s">
        <v>815</v>
      </c>
      <c r="G566" s="234"/>
      <c r="H566" s="238">
        <v>1.44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AT566" s="244" t="s">
        <v>182</v>
      </c>
      <c r="AU566" s="244" t="s">
        <v>79</v>
      </c>
      <c r="AV566" s="11" t="s">
        <v>79</v>
      </c>
      <c r="AW566" s="11" t="s">
        <v>33</v>
      </c>
      <c r="AX566" s="11" t="s">
        <v>69</v>
      </c>
      <c r="AY566" s="244" t="s">
        <v>174</v>
      </c>
    </row>
    <row r="567" s="11" customFormat="1">
      <c r="B567" s="233"/>
      <c r="C567" s="234"/>
      <c r="D567" s="235" t="s">
        <v>182</v>
      </c>
      <c r="E567" s="236" t="s">
        <v>21</v>
      </c>
      <c r="F567" s="237" t="s">
        <v>816</v>
      </c>
      <c r="G567" s="234"/>
      <c r="H567" s="238">
        <v>0.67200000000000004</v>
      </c>
      <c r="I567" s="239"/>
      <c r="J567" s="234"/>
      <c r="K567" s="234"/>
      <c r="L567" s="240"/>
      <c r="M567" s="241"/>
      <c r="N567" s="242"/>
      <c r="O567" s="242"/>
      <c r="P567" s="242"/>
      <c r="Q567" s="242"/>
      <c r="R567" s="242"/>
      <c r="S567" s="242"/>
      <c r="T567" s="243"/>
      <c r="AT567" s="244" t="s">
        <v>182</v>
      </c>
      <c r="AU567" s="244" t="s">
        <v>79</v>
      </c>
      <c r="AV567" s="11" t="s">
        <v>79</v>
      </c>
      <c r="AW567" s="11" t="s">
        <v>33</v>
      </c>
      <c r="AX567" s="11" t="s">
        <v>69</v>
      </c>
      <c r="AY567" s="244" t="s">
        <v>174</v>
      </c>
    </row>
    <row r="568" s="12" customFormat="1">
      <c r="B568" s="245"/>
      <c r="C568" s="246"/>
      <c r="D568" s="235" t="s">
        <v>182</v>
      </c>
      <c r="E568" s="247" t="s">
        <v>21</v>
      </c>
      <c r="F568" s="248" t="s">
        <v>184</v>
      </c>
      <c r="G568" s="246"/>
      <c r="H568" s="249">
        <v>2.1120000000000001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AT568" s="255" t="s">
        <v>182</v>
      </c>
      <c r="AU568" s="255" t="s">
        <v>79</v>
      </c>
      <c r="AV568" s="12" t="s">
        <v>181</v>
      </c>
      <c r="AW568" s="12" t="s">
        <v>33</v>
      </c>
      <c r="AX568" s="12" t="s">
        <v>77</v>
      </c>
      <c r="AY568" s="255" t="s">
        <v>174</v>
      </c>
    </row>
    <row r="569" s="1" customFormat="1" ht="25.5" customHeight="1">
      <c r="B569" s="46"/>
      <c r="C569" s="221" t="s">
        <v>817</v>
      </c>
      <c r="D569" s="221" t="s">
        <v>176</v>
      </c>
      <c r="E569" s="222" t="s">
        <v>818</v>
      </c>
      <c r="F569" s="223" t="s">
        <v>819</v>
      </c>
      <c r="G569" s="224" t="s">
        <v>179</v>
      </c>
      <c r="H569" s="225">
        <v>2.323</v>
      </c>
      <c r="I569" s="226"/>
      <c r="J569" s="227">
        <f>ROUND(I569*H569,2)</f>
        <v>0</v>
      </c>
      <c r="K569" s="223" t="s">
        <v>180</v>
      </c>
      <c r="L569" s="72"/>
      <c r="M569" s="228" t="s">
        <v>21</v>
      </c>
      <c r="N569" s="229" t="s">
        <v>40</v>
      </c>
      <c r="O569" s="47"/>
      <c r="P569" s="230">
        <f>O569*H569</f>
        <v>0</v>
      </c>
      <c r="Q569" s="230">
        <v>0</v>
      </c>
      <c r="R569" s="230">
        <f>Q569*H569</f>
        <v>0</v>
      </c>
      <c r="S569" s="230">
        <v>1.8</v>
      </c>
      <c r="T569" s="231">
        <f>S569*H569</f>
        <v>4.1814</v>
      </c>
      <c r="AR569" s="24" t="s">
        <v>181</v>
      </c>
      <c r="AT569" s="24" t="s">
        <v>176</v>
      </c>
      <c r="AU569" s="24" t="s">
        <v>79</v>
      </c>
      <c r="AY569" s="24" t="s">
        <v>174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24" t="s">
        <v>77</v>
      </c>
      <c r="BK569" s="232">
        <f>ROUND(I569*H569,2)</f>
        <v>0</v>
      </c>
      <c r="BL569" s="24" t="s">
        <v>181</v>
      </c>
      <c r="BM569" s="24" t="s">
        <v>820</v>
      </c>
    </row>
    <row r="570" s="13" customFormat="1">
      <c r="B570" s="256"/>
      <c r="C570" s="257"/>
      <c r="D570" s="235" t="s">
        <v>182</v>
      </c>
      <c r="E570" s="258" t="s">
        <v>21</v>
      </c>
      <c r="F570" s="259" t="s">
        <v>507</v>
      </c>
      <c r="G570" s="257"/>
      <c r="H570" s="258" t="s">
        <v>21</v>
      </c>
      <c r="I570" s="260"/>
      <c r="J570" s="257"/>
      <c r="K570" s="257"/>
      <c r="L570" s="261"/>
      <c r="M570" s="262"/>
      <c r="N570" s="263"/>
      <c r="O570" s="263"/>
      <c r="P570" s="263"/>
      <c r="Q570" s="263"/>
      <c r="R570" s="263"/>
      <c r="S570" s="263"/>
      <c r="T570" s="264"/>
      <c r="AT570" s="265" t="s">
        <v>182</v>
      </c>
      <c r="AU570" s="265" t="s">
        <v>79</v>
      </c>
      <c r="AV570" s="13" t="s">
        <v>77</v>
      </c>
      <c r="AW570" s="13" t="s">
        <v>33</v>
      </c>
      <c r="AX570" s="13" t="s">
        <v>69</v>
      </c>
      <c r="AY570" s="265" t="s">
        <v>174</v>
      </c>
    </row>
    <row r="571" s="11" customFormat="1">
      <c r="B571" s="233"/>
      <c r="C571" s="234"/>
      <c r="D571" s="235" t="s">
        <v>182</v>
      </c>
      <c r="E571" s="236" t="s">
        <v>21</v>
      </c>
      <c r="F571" s="237" t="s">
        <v>821</v>
      </c>
      <c r="G571" s="234"/>
      <c r="H571" s="238">
        <v>1.512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182</v>
      </c>
      <c r="AU571" s="244" t="s">
        <v>79</v>
      </c>
      <c r="AV571" s="11" t="s">
        <v>79</v>
      </c>
      <c r="AW571" s="11" t="s">
        <v>33</v>
      </c>
      <c r="AX571" s="11" t="s">
        <v>69</v>
      </c>
      <c r="AY571" s="244" t="s">
        <v>174</v>
      </c>
    </row>
    <row r="572" s="11" customFormat="1">
      <c r="B572" s="233"/>
      <c r="C572" s="234"/>
      <c r="D572" s="235" t="s">
        <v>182</v>
      </c>
      <c r="E572" s="236" t="s">
        <v>21</v>
      </c>
      <c r="F572" s="237" t="s">
        <v>822</v>
      </c>
      <c r="G572" s="234"/>
      <c r="H572" s="238">
        <v>0.29999999999999999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AT572" s="244" t="s">
        <v>182</v>
      </c>
      <c r="AU572" s="244" t="s">
        <v>79</v>
      </c>
      <c r="AV572" s="11" t="s">
        <v>79</v>
      </c>
      <c r="AW572" s="11" t="s">
        <v>33</v>
      </c>
      <c r="AX572" s="11" t="s">
        <v>69</v>
      </c>
      <c r="AY572" s="244" t="s">
        <v>174</v>
      </c>
    </row>
    <row r="573" s="11" customFormat="1">
      <c r="B573" s="233"/>
      <c r="C573" s="234"/>
      <c r="D573" s="235" t="s">
        <v>182</v>
      </c>
      <c r="E573" s="236" t="s">
        <v>21</v>
      </c>
      <c r="F573" s="237" t="s">
        <v>823</v>
      </c>
      <c r="G573" s="234"/>
      <c r="H573" s="238">
        <v>0.51100000000000001</v>
      </c>
      <c r="I573" s="239"/>
      <c r="J573" s="234"/>
      <c r="K573" s="234"/>
      <c r="L573" s="240"/>
      <c r="M573" s="241"/>
      <c r="N573" s="242"/>
      <c r="O573" s="242"/>
      <c r="P573" s="242"/>
      <c r="Q573" s="242"/>
      <c r="R573" s="242"/>
      <c r="S573" s="242"/>
      <c r="T573" s="243"/>
      <c r="AT573" s="244" t="s">
        <v>182</v>
      </c>
      <c r="AU573" s="244" t="s">
        <v>79</v>
      </c>
      <c r="AV573" s="11" t="s">
        <v>79</v>
      </c>
      <c r="AW573" s="11" t="s">
        <v>33</v>
      </c>
      <c r="AX573" s="11" t="s">
        <v>69</v>
      </c>
      <c r="AY573" s="244" t="s">
        <v>174</v>
      </c>
    </row>
    <row r="574" s="12" customFormat="1">
      <c r="B574" s="245"/>
      <c r="C574" s="246"/>
      <c r="D574" s="235" t="s">
        <v>182</v>
      </c>
      <c r="E574" s="247" t="s">
        <v>21</v>
      </c>
      <c r="F574" s="248" t="s">
        <v>184</v>
      </c>
      <c r="G574" s="246"/>
      <c r="H574" s="249">
        <v>2.323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AT574" s="255" t="s">
        <v>182</v>
      </c>
      <c r="AU574" s="255" t="s">
        <v>79</v>
      </c>
      <c r="AV574" s="12" t="s">
        <v>181</v>
      </c>
      <c r="AW574" s="12" t="s">
        <v>33</v>
      </c>
      <c r="AX574" s="12" t="s">
        <v>77</v>
      </c>
      <c r="AY574" s="255" t="s">
        <v>174</v>
      </c>
    </row>
    <row r="575" s="1" customFormat="1" ht="25.5" customHeight="1">
      <c r="B575" s="46"/>
      <c r="C575" s="221" t="s">
        <v>460</v>
      </c>
      <c r="D575" s="221" t="s">
        <v>176</v>
      </c>
      <c r="E575" s="222" t="s">
        <v>824</v>
      </c>
      <c r="F575" s="223" t="s">
        <v>825</v>
      </c>
      <c r="G575" s="224" t="s">
        <v>179</v>
      </c>
      <c r="H575" s="225">
        <v>0.79700000000000004</v>
      </c>
      <c r="I575" s="226"/>
      <c r="J575" s="227">
        <f>ROUND(I575*H575,2)</f>
        <v>0</v>
      </c>
      <c r="K575" s="223" t="s">
        <v>180</v>
      </c>
      <c r="L575" s="72"/>
      <c r="M575" s="228" t="s">
        <v>21</v>
      </c>
      <c r="N575" s="229" t="s">
        <v>40</v>
      </c>
      <c r="O575" s="47"/>
      <c r="P575" s="230">
        <f>O575*H575</f>
        <v>0</v>
      </c>
      <c r="Q575" s="230">
        <v>0</v>
      </c>
      <c r="R575" s="230">
        <f>Q575*H575</f>
        <v>0</v>
      </c>
      <c r="S575" s="230">
        <v>1.8</v>
      </c>
      <c r="T575" s="231">
        <f>S575*H575</f>
        <v>1.4346000000000001</v>
      </c>
      <c r="AR575" s="24" t="s">
        <v>181</v>
      </c>
      <c r="AT575" s="24" t="s">
        <v>176</v>
      </c>
      <c r="AU575" s="24" t="s">
        <v>79</v>
      </c>
      <c r="AY575" s="24" t="s">
        <v>174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24" t="s">
        <v>77</v>
      </c>
      <c r="BK575" s="232">
        <f>ROUND(I575*H575,2)</f>
        <v>0</v>
      </c>
      <c r="BL575" s="24" t="s">
        <v>181</v>
      </c>
      <c r="BM575" s="24" t="s">
        <v>826</v>
      </c>
    </row>
    <row r="576" s="11" customFormat="1">
      <c r="B576" s="233"/>
      <c r="C576" s="234"/>
      <c r="D576" s="235" t="s">
        <v>182</v>
      </c>
      <c r="E576" s="236" t="s">
        <v>21</v>
      </c>
      <c r="F576" s="237" t="s">
        <v>827</v>
      </c>
      <c r="G576" s="234"/>
      <c r="H576" s="238">
        <v>0.79700000000000004</v>
      </c>
      <c r="I576" s="239"/>
      <c r="J576" s="234"/>
      <c r="K576" s="234"/>
      <c r="L576" s="240"/>
      <c r="M576" s="241"/>
      <c r="N576" s="242"/>
      <c r="O576" s="242"/>
      <c r="P576" s="242"/>
      <c r="Q576" s="242"/>
      <c r="R576" s="242"/>
      <c r="S576" s="242"/>
      <c r="T576" s="243"/>
      <c r="AT576" s="244" t="s">
        <v>182</v>
      </c>
      <c r="AU576" s="244" t="s">
        <v>79</v>
      </c>
      <c r="AV576" s="11" t="s">
        <v>79</v>
      </c>
      <c r="AW576" s="11" t="s">
        <v>33</v>
      </c>
      <c r="AX576" s="11" t="s">
        <v>69</v>
      </c>
      <c r="AY576" s="244" t="s">
        <v>174</v>
      </c>
    </row>
    <row r="577" s="12" customFormat="1">
      <c r="B577" s="245"/>
      <c r="C577" s="246"/>
      <c r="D577" s="235" t="s">
        <v>182</v>
      </c>
      <c r="E577" s="247" t="s">
        <v>21</v>
      </c>
      <c r="F577" s="248" t="s">
        <v>184</v>
      </c>
      <c r="G577" s="246"/>
      <c r="H577" s="249">
        <v>0.79700000000000004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AT577" s="255" t="s">
        <v>182</v>
      </c>
      <c r="AU577" s="255" t="s">
        <v>79</v>
      </c>
      <c r="AV577" s="12" t="s">
        <v>181</v>
      </c>
      <c r="AW577" s="12" t="s">
        <v>33</v>
      </c>
      <c r="AX577" s="12" t="s">
        <v>77</v>
      </c>
      <c r="AY577" s="255" t="s">
        <v>174</v>
      </c>
    </row>
    <row r="578" s="1" customFormat="1" ht="16.5" customHeight="1">
      <c r="B578" s="46"/>
      <c r="C578" s="221" t="s">
        <v>828</v>
      </c>
      <c r="D578" s="221" t="s">
        <v>176</v>
      </c>
      <c r="E578" s="222" t="s">
        <v>829</v>
      </c>
      <c r="F578" s="223" t="s">
        <v>830</v>
      </c>
      <c r="G578" s="224" t="s">
        <v>179</v>
      </c>
      <c r="H578" s="225">
        <v>1.361</v>
      </c>
      <c r="I578" s="226"/>
      <c r="J578" s="227">
        <f>ROUND(I578*H578,2)</f>
        <v>0</v>
      </c>
      <c r="K578" s="223" t="s">
        <v>21</v>
      </c>
      <c r="L578" s="72"/>
      <c r="M578" s="228" t="s">
        <v>21</v>
      </c>
      <c r="N578" s="229" t="s">
        <v>40</v>
      </c>
      <c r="O578" s="47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AR578" s="24" t="s">
        <v>181</v>
      </c>
      <c r="AT578" s="24" t="s">
        <v>176</v>
      </c>
      <c r="AU578" s="24" t="s">
        <v>79</v>
      </c>
      <c r="AY578" s="24" t="s">
        <v>174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4" t="s">
        <v>77</v>
      </c>
      <c r="BK578" s="232">
        <f>ROUND(I578*H578,2)</f>
        <v>0</v>
      </c>
      <c r="BL578" s="24" t="s">
        <v>181</v>
      </c>
      <c r="BM578" s="24" t="s">
        <v>831</v>
      </c>
    </row>
    <row r="579" s="11" customFormat="1">
      <c r="B579" s="233"/>
      <c r="C579" s="234"/>
      <c r="D579" s="235" t="s">
        <v>182</v>
      </c>
      <c r="E579" s="236" t="s">
        <v>21</v>
      </c>
      <c r="F579" s="237" t="s">
        <v>832</v>
      </c>
      <c r="G579" s="234"/>
      <c r="H579" s="238">
        <v>1.361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AT579" s="244" t="s">
        <v>182</v>
      </c>
      <c r="AU579" s="244" t="s">
        <v>79</v>
      </c>
      <c r="AV579" s="11" t="s">
        <v>79</v>
      </c>
      <c r="AW579" s="11" t="s">
        <v>33</v>
      </c>
      <c r="AX579" s="11" t="s">
        <v>69</v>
      </c>
      <c r="AY579" s="244" t="s">
        <v>174</v>
      </c>
    </row>
    <row r="580" s="12" customFormat="1">
      <c r="B580" s="245"/>
      <c r="C580" s="246"/>
      <c r="D580" s="235" t="s">
        <v>182</v>
      </c>
      <c r="E580" s="247" t="s">
        <v>21</v>
      </c>
      <c r="F580" s="248" t="s">
        <v>184</v>
      </c>
      <c r="G580" s="246"/>
      <c r="H580" s="249">
        <v>1.361</v>
      </c>
      <c r="I580" s="250"/>
      <c r="J580" s="246"/>
      <c r="K580" s="246"/>
      <c r="L580" s="251"/>
      <c r="M580" s="252"/>
      <c r="N580" s="253"/>
      <c r="O580" s="253"/>
      <c r="P580" s="253"/>
      <c r="Q580" s="253"/>
      <c r="R580" s="253"/>
      <c r="S580" s="253"/>
      <c r="T580" s="254"/>
      <c r="AT580" s="255" t="s">
        <v>182</v>
      </c>
      <c r="AU580" s="255" t="s">
        <v>79</v>
      </c>
      <c r="AV580" s="12" t="s">
        <v>181</v>
      </c>
      <c r="AW580" s="12" t="s">
        <v>33</v>
      </c>
      <c r="AX580" s="12" t="s">
        <v>77</v>
      </c>
      <c r="AY580" s="255" t="s">
        <v>174</v>
      </c>
    </row>
    <row r="581" s="1" customFormat="1" ht="25.5" customHeight="1">
      <c r="B581" s="46"/>
      <c r="C581" s="221" t="s">
        <v>468</v>
      </c>
      <c r="D581" s="221" t="s">
        <v>176</v>
      </c>
      <c r="E581" s="222" t="s">
        <v>833</v>
      </c>
      <c r="F581" s="223" t="s">
        <v>834</v>
      </c>
      <c r="G581" s="224" t="s">
        <v>179</v>
      </c>
      <c r="H581" s="225">
        <v>0.81799999999999995</v>
      </c>
      <c r="I581" s="226"/>
      <c r="J581" s="227">
        <f>ROUND(I581*H581,2)</f>
        <v>0</v>
      </c>
      <c r="K581" s="223" t="s">
        <v>180</v>
      </c>
      <c r="L581" s="72"/>
      <c r="M581" s="228" t="s">
        <v>21</v>
      </c>
      <c r="N581" s="229" t="s">
        <v>40</v>
      </c>
      <c r="O581" s="47"/>
      <c r="P581" s="230">
        <f>O581*H581</f>
        <v>0</v>
      </c>
      <c r="Q581" s="230">
        <v>0</v>
      </c>
      <c r="R581" s="230">
        <f>Q581*H581</f>
        <v>0</v>
      </c>
      <c r="S581" s="230">
        <v>1.8</v>
      </c>
      <c r="T581" s="231">
        <f>S581*H581</f>
        <v>1.4723999999999999</v>
      </c>
      <c r="AR581" s="24" t="s">
        <v>181</v>
      </c>
      <c r="AT581" s="24" t="s">
        <v>176</v>
      </c>
      <c r="AU581" s="24" t="s">
        <v>79</v>
      </c>
      <c r="AY581" s="24" t="s">
        <v>174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24" t="s">
        <v>77</v>
      </c>
      <c r="BK581" s="232">
        <f>ROUND(I581*H581,2)</f>
        <v>0</v>
      </c>
      <c r="BL581" s="24" t="s">
        <v>181</v>
      </c>
      <c r="BM581" s="24" t="s">
        <v>835</v>
      </c>
    </row>
    <row r="582" s="11" customFormat="1">
      <c r="B582" s="233"/>
      <c r="C582" s="234"/>
      <c r="D582" s="235" t="s">
        <v>182</v>
      </c>
      <c r="E582" s="236" t="s">
        <v>21</v>
      </c>
      <c r="F582" s="237" t="s">
        <v>836</v>
      </c>
      <c r="G582" s="234"/>
      <c r="H582" s="238">
        <v>0.81799999999999995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AT582" s="244" t="s">
        <v>182</v>
      </c>
      <c r="AU582" s="244" t="s">
        <v>79</v>
      </c>
      <c r="AV582" s="11" t="s">
        <v>79</v>
      </c>
      <c r="AW582" s="11" t="s">
        <v>33</v>
      </c>
      <c r="AX582" s="11" t="s">
        <v>69</v>
      </c>
      <c r="AY582" s="244" t="s">
        <v>174</v>
      </c>
    </row>
    <row r="583" s="12" customFormat="1">
      <c r="B583" s="245"/>
      <c r="C583" s="246"/>
      <c r="D583" s="235" t="s">
        <v>182</v>
      </c>
      <c r="E583" s="247" t="s">
        <v>21</v>
      </c>
      <c r="F583" s="248" t="s">
        <v>184</v>
      </c>
      <c r="G583" s="246"/>
      <c r="H583" s="249">
        <v>0.81799999999999995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AT583" s="255" t="s">
        <v>182</v>
      </c>
      <c r="AU583" s="255" t="s">
        <v>79</v>
      </c>
      <c r="AV583" s="12" t="s">
        <v>181</v>
      </c>
      <c r="AW583" s="12" t="s">
        <v>33</v>
      </c>
      <c r="AX583" s="12" t="s">
        <v>77</v>
      </c>
      <c r="AY583" s="255" t="s">
        <v>174</v>
      </c>
    </row>
    <row r="584" s="1" customFormat="1" ht="25.5" customHeight="1">
      <c r="B584" s="46"/>
      <c r="C584" s="221" t="s">
        <v>837</v>
      </c>
      <c r="D584" s="221" t="s">
        <v>176</v>
      </c>
      <c r="E584" s="222" t="s">
        <v>838</v>
      </c>
      <c r="F584" s="223" t="s">
        <v>839</v>
      </c>
      <c r="G584" s="224" t="s">
        <v>179</v>
      </c>
      <c r="H584" s="225">
        <v>1.6200000000000001</v>
      </c>
      <c r="I584" s="226"/>
      <c r="J584" s="227">
        <f>ROUND(I584*H584,2)</f>
        <v>0</v>
      </c>
      <c r="K584" s="223" t="s">
        <v>180</v>
      </c>
      <c r="L584" s="72"/>
      <c r="M584" s="228" t="s">
        <v>21</v>
      </c>
      <c r="N584" s="229" t="s">
        <v>40</v>
      </c>
      <c r="O584" s="47"/>
      <c r="P584" s="230">
        <f>O584*H584</f>
        <v>0</v>
      </c>
      <c r="Q584" s="230">
        <v>0</v>
      </c>
      <c r="R584" s="230">
        <f>Q584*H584</f>
        <v>0</v>
      </c>
      <c r="S584" s="230">
        <v>1.8</v>
      </c>
      <c r="T584" s="231">
        <f>S584*H584</f>
        <v>2.9160000000000004</v>
      </c>
      <c r="AR584" s="24" t="s">
        <v>181</v>
      </c>
      <c r="AT584" s="24" t="s">
        <v>176</v>
      </c>
      <c r="AU584" s="24" t="s">
        <v>79</v>
      </c>
      <c r="AY584" s="24" t="s">
        <v>174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4" t="s">
        <v>77</v>
      </c>
      <c r="BK584" s="232">
        <f>ROUND(I584*H584,2)</f>
        <v>0</v>
      </c>
      <c r="BL584" s="24" t="s">
        <v>181</v>
      </c>
      <c r="BM584" s="24" t="s">
        <v>840</v>
      </c>
    </row>
    <row r="585" s="13" customFormat="1">
      <c r="B585" s="256"/>
      <c r="C585" s="257"/>
      <c r="D585" s="235" t="s">
        <v>182</v>
      </c>
      <c r="E585" s="258" t="s">
        <v>21</v>
      </c>
      <c r="F585" s="259" t="s">
        <v>514</v>
      </c>
      <c r="G585" s="257"/>
      <c r="H585" s="258" t="s">
        <v>21</v>
      </c>
      <c r="I585" s="260"/>
      <c r="J585" s="257"/>
      <c r="K585" s="257"/>
      <c r="L585" s="261"/>
      <c r="M585" s="262"/>
      <c r="N585" s="263"/>
      <c r="O585" s="263"/>
      <c r="P585" s="263"/>
      <c r="Q585" s="263"/>
      <c r="R585" s="263"/>
      <c r="S585" s="263"/>
      <c r="T585" s="264"/>
      <c r="AT585" s="265" t="s">
        <v>182</v>
      </c>
      <c r="AU585" s="265" t="s">
        <v>79</v>
      </c>
      <c r="AV585" s="13" t="s">
        <v>77</v>
      </c>
      <c r="AW585" s="13" t="s">
        <v>33</v>
      </c>
      <c r="AX585" s="13" t="s">
        <v>69</v>
      </c>
      <c r="AY585" s="265" t="s">
        <v>174</v>
      </c>
    </row>
    <row r="586" s="11" customFormat="1">
      <c r="B586" s="233"/>
      <c r="C586" s="234"/>
      <c r="D586" s="235" t="s">
        <v>182</v>
      </c>
      <c r="E586" s="236" t="s">
        <v>21</v>
      </c>
      <c r="F586" s="237" t="s">
        <v>841</v>
      </c>
      <c r="G586" s="234"/>
      <c r="H586" s="238">
        <v>1.6200000000000001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AT586" s="244" t="s">
        <v>182</v>
      </c>
      <c r="AU586" s="244" t="s">
        <v>79</v>
      </c>
      <c r="AV586" s="11" t="s">
        <v>79</v>
      </c>
      <c r="AW586" s="11" t="s">
        <v>33</v>
      </c>
      <c r="AX586" s="11" t="s">
        <v>69</v>
      </c>
      <c r="AY586" s="244" t="s">
        <v>174</v>
      </c>
    </row>
    <row r="587" s="12" customFormat="1">
      <c r="B587" s="245"/>
      <c r="C587" s="246"/>
      <c r="D587" s="235" t="s">
        <v>182</v>
      </c>
      <c r="E587" s="247" t="s">
        <v>21</v>
      </c>
      <c r="F587" s="248" t="s">
        <v>184</v>
      </c>
      <c r="G587" s="246"/>
      <c r="H587" s="249">
        <v>1.6200000000000001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AT587" s="255" t="s">
        <v>182</v>
      </c>
      <c r="AU587" s="255" t="s">
        <v>79</v>
      </c>
      <c r="AV587" s="12" t="s">
        <v>181</v>
      </c>
      <c r="AW587" s="12" t="s">
        <v>33</v>
      </c>
      <c r="AX587" s="12" t="s">
        <v>77</v>
      </c>
      <c r="AY587" s="255" t="s">
        <v>174</v>
      </c>
    </row>
    <row r="588" s="1" customFormat="1" ht="25.5" customHeight="1">
      <c r="B588" s="46"/>
      <c r="C588" s="221" t="s">
        <v>472</v>
      </c>
      <c r="D588" s="221" t="s">
        <v>176</v>
      </c>
      <c r="E588" s="222" t="s">
        <v>842</v>
      </c>
      <c r="F588" s="223" t="s">
        <v>843</v>
      </c>
      <c r="G588" s="224" t="s">
        <v>179</v>
      </c>
      <c r="H588" s="225">
        <v>4.1349999999999998</v>
      </c>
      <c r="I588" s="226"/>
      <c r="J588" s="227">
        <f>ROUND(I588*H588,2)</f>
        <v>0</v>
      </c>
      <c r="K588" s="223" t="s">
        <v>180</v>
      </c>
      <c r="L588" s="72"/>
      <c r="M588" s="228" t="s">
        <v>21</v>
      </c>
      <c r="N588" s="229" t="s">
        <v>40</v>
      </c>
      <c r="O588" s="47"/>
      <c r="P588" s="230">
        <f>O588*H588</f>
        <v>0</v>
      </c>
      <c r="Q588" s="230">
        <v>0</v>
      </c>
      <c r="R588" s="230">
        <f>Q588*H588</f>
        <v>0</v>
      </c>
      <c r="S588" s="230">
        <v>1.8</v>
      </c>
      <c r="T588" s="231">
        <f>S588*H588</f>
        <v>7.4429999999999996</v>
      </c>
      <c r="AR588" s="24" t="s">
        <v>181</v>
      </c>
      <c r="AT588" s="24" t="s">
        <v>176</v>
      </c>
      <c r="AU588" s="24" t="s">
        <v>79</v>
      </c>
      <c r="AY588" s="24" t="s">
        <v>174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24" t="s">
        <v>77</v>
      </c>
      <c r="BK588" s="232">
        <f>ROUND(I588*H588,2)</f>
        <v>0</v>
      </c>
      <c r="BL588" s="24" t="s">
        <v>181</v>
      </c>
      <c r="BM588" s="24" t="s">
        <v>844</v>
      </c>
    </row>
    <row r="589" s="13" customFormat="1">
      <c r="B589" s="256"/>
      <c r="C589" s="257"/>
      <c r="D589" s="235" t="s">
        <v>182</v>
      </c>
      <c r="E589" s="258" t="s">
        <v>21</v>
      </c>
      <c r="F589" s="259" t="s">
        <v>514</v>
      </c>
      <c r="G589" s="257"/>
      <c r="H589" s="258" t="s">
        <v>21</v>
      </c>
      <c r="I589" s="260"/>
      <c r="J589" s="257"/>
      <c r="K589" s="257"/>
      <c r="L589" s="261"/>
      <c r="M589" s="262"/>
      <c r="N589" s="263"/>
      <c r="O589" s="263"/>
      <c r="P589" s="263"/>
      <c r="Q589" s="263"/>
      <c r="R589" s="263"/>
      <c r="S589" s="263"/>
      <c r="T589" s="264"/>
      <c r="AT589" s="265" t="s">
        <v>182</v>
      </c>
      <c r="AU589" s="265" t="s">
        <v>79</v>
      </c>
      <c r="AV589" s="13" t="s">
        <v>77</v>
      </c>
      <c r="AW589" s="13" t="s">
        <v>33</v>
      </c>
      <c r="AX589" s="13" t="s">
        <v>69</v>
      </c>
      <c r="AY589" s="265" t="s">
        <v>174</v>
      </c>
    </row>
    <row r="590" s="11" customFormat="1">
      <c r="B590" s="233"/>
      <c r="C590" s="234"/>
      <c r="D590" s="235" t="s">
        <v>182</v>
      </c>
      <c r="E590" s="236" t="s">
        <v>21</v>
      </c>
      <c r="F590" s="237" t="s">
        <v>845</v>
      </c>
      <c r="G590" s="234"/>
      <c r="H590" s="238">
        <v>1.6539999999999999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AT590" s="244" t="s">
        <v>182</v>
      </c>
      <c r="AU590" s="244" t="s">
        <v>79</v>
      </c>
      <c r="AV590" s="11" t="s">
        <v>79</v>
      </c>
      <c r="AW590" s="11" t="s">
        <v>33</v>
      </c>
      <c r="AX590" s="11" t="s">
        <v>69</v>
      </c>
      <c r="AY590" s="244" t="s">
        <v>174</v>
      </c>
    </row>
    <row r="591" s="11" customFormat="1">
      <c r="B591" s="233"/>
      <c r="C591" s="234"/>
      <c r="D591" s="235" t="s">
        <v>182</v>
      </c>
      <c r="E591" s="236" t="s">
        <v>21</v>
      </c>
      <c r="F591" s="237" t="s">
        <v>846</v>
      </c>
      <c r="G591" s="234"/>
      <c r="H591" s="238">
        <v>2.4809999999999999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AT591" s="244" t="s">
        <v>182</v>
      </c>
      <c r="AU591" s="244" t="s">
        <v>79</v>
      </c>
      <c r="AV591" s="11" t="s">
        <v>79</v>
      </c>
      <c r="AW591" s="11" t="s">
        <v>33</v>
      </c>
      <c r="AX591" s="11" t="s">
        <v>69</v>
      </c>
      <c r="AY591" s="244" t="s">
        <v>174</v>
      </c>
    </row>
    <row r="592" s="12" customFormat="1">
      <c r="B592" s="245"/>
      <c r="C592" s="246"/>
      <c r="D592" s="235" t="s">
        <v>182</v>
      </c>
      <c r="E592" s="247" t="s">
        <v>21</v>
      </c>
      <c r="F592" s="248" t="s">
        <v>184</v>
      </c>
      <c r="G592" s="246"/>
      <c r="H592" s="249">
        <v>4.1349999999999998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AT592" s="255" t="s">
        <v>182</v>
      </c>
      <c r="AU592" s="255" t="s">
        <v>79</v>
      </c>
      <c r="AV592" s="12" t="s">
        <v>181</v>
      </c>
      <c r="AW592" s="12" t="s">
        <v>33</v>
      </c>
      <c r="AX592" s="12" t="s">
        <v>77</v>
      </c>
      <c r="AY592" s="255" t="s">
        <v>174</v>
      </c>
    </row>
    <row r="593" s="1" customFormat="1" ht="25.5" customHeight="1">
      <c r="B593" s="46"/>
      <c r="C593" s="221" t="s">
        <v>847</v>
      </c>
      <c r="D593" s="221" t="s">
        <v>176</v>
      </c>
      <c r="E593" s="222" t="s">
        <v>848</v>
      </c>
      <c r="F593" s="223" t="s">
        <v>849</v>
      </c>
      <c r="G593" s="224" t="s">
        <v>272</v>
      </c>
      <c r="H593" s="225">
        <v>1</v>
      </c>
      <c r="I593" s="226"/>
      <c r="J593" s="227">
        <f>ROUND(I593*H593,2)</f>
        <v>0</v>
      </c>
      <c r="K593" s="223" t="s">
        <v>21</v>
      </c>
      <c r="L593" s="72"/>
      <c r="M593" s="228" t="s">
        <v>21</v>
      </c>
      <c r="N593" s="229" t="s">
        <v>40</v>
      </c>
      <c r="O593" s="47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4" t="s">
        <v>181</v>
      </c>
      <c r="AT593" s="24" t="s">
        <v>176</v>
      </c>
      <c r="AU593" s="24" t="s">
        <v>79</v>
      </c>
      <c r="AY593" s="24" t="s">
        <v>174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4" t="s">
        <v>77</v>
      </c>
      <c r="BK593" s="232">
        <f>ROUND(I593*H593,2)</f>
        <v>0</v>
      </c>
      <c r="BL593" s="24" t="s">
        <v>181</v>
      </c>
      <c r="BM593" s="24" t="s">
        <v>850</v>
      </c>
    </row>
    <row r="594" s="11" customFormat="1">
      <c r="B594" s="233"/>
      <c r="C594" s="234"/>
      <c r="D594" s="235" t="s">
        <v>182</v>
      </c>
      <c r="E594" s="236" t="s">
        <v>21</v>
      </c>
      <c r="F594" s="237" t="s">
        <v>851</v>
      </c>
      <c r="G594" s="234"/>
      <c r="H594" s="238">
        <v>1</v>
      </c>
      <c r="I594" s="239"/>
      <c r="J594" s="234"/>
      <c r="K594" s="234"/>
      <c r="L594" s="240"/>
      <c r="M594" s="241"/>
      <c r="N594" s="242"/>
      <c r="O594" s="242"/>
      <c r="P594" s="242"/>
      <c r="Q594" s="242"/>
      <c r="R594" s="242"/>
      <c r="S594" s="242"/>
      <c r="T594" s="243"/>
      <c r="AT594" s="244" t="s">
        <v>182</v>
      </c>
      <c r="AU594" s="244" t="s">
        <v>79</v>
      </c>
      <c r="AV594" s="11" t="s">
        <v>79</v>
      </c>
      <c r="AW594" s="11" t="s">
        <v>33</v>
      </c>
      <c r="AX594" s="11" t="s">
        <v>69</v>
      </c>
      <c r="AY594" s="244" t="s">
        <v>174</v>
      </c>
    </row>
    <row r="595" s="12" customFormat="1">
      <c r="B595" s="245"/>
      <c r="C595" s="246"/>
      <c r="D595" s="235" t="s">
        <v>182</v>
      </c>
      <c r="E595" s="247" t="s">
        <v>21</v>
      </c>
      <c r="F595" s="248" t="s">
        <v>184</v>
      </c>
      <c r="G595" s="246"/>
      <c r="H595" s="249">
        <v>1</v>
      </c>
      <c r="I595" s="250"/>
      <c r="J595" s="246"/>
      <c r="K595" s="246"/>
      <c r="L595" s="251"/>
      <c r="M595" s="252"/>
      <c r="N595" s="253"/>
      <c r="O595" s="253"/>
      <c r="P595" s="253"/>
      <c r="Q595" s="253"/>
      <c r="R595" s="253"/>
      <c r="S595" s="253"/>
      <c r="T595" s="254"/>
      <c r="AT595" s="255" t="s">
        <v>182</v>
      </c>
      <c r="AU595" s="255" t="s">
        <v>79</v>
      </c>
      <c r="AV595" s="12" t="s">
        <v>181</v>
      </c>
      <c r="AW595" s="12" t="s">
        <v>33</v>
      </c>
      <c r="AX595" s="12" t="s">
        <v>77</v>
      </c>
      <c r="AY595" s="255" t="s">
        <v>174</v>
      </c>
    </row>
    <row r="596" s="1" customFormat="1" ht="16.5" customHeight="1">
      <c r="B596" s="46"/>
      <c r="C596" s="221" t="s">
        <v>477</v>
      </c>
      <c r="D596" s="221" t="s">
        <v>176</v>
      </c>
      <c r="E596" s="222" t="s">
        <v>852</v>
      </c>
      <c r="F596" s="223" t="s">
        <v>853</v>
      </c>
      <c r="G596" s="224" t="s">
        <v>272</v>
      </c>
      <c r="H596" s="225">
        <v>5</v>
      </c>
      <c r="I596" s="226"/>
      <c r="J596" s="227">
        <f>ROUND(I596*H596,2)</f>
        <v>0</v>
      </c>
      <c r="K596" s="223" t="s">
        <v>21</v>
      </c>
      <c r="L596" s="72"/>
      <c r="M596" s="228" t="s">
        <v>21</v>
      </c>
      <c r="N596" s="229" t="s">
        <v>40</v>
      </c>
      <c r="O596" s="47"/>
      <c r="P596" s="230">
        <f>O596*H596</f>
        <v>0</v>
      </c>
      <c r="Q596" s="230">
        <v>0</v>
      </c>
      <c r="R596" s="230">
        <f>Q596*H596</f>
        <v>0</v>
      </c>
      <c r="S596" s="230">
        <v>0</v>
      </c>
      <c r="T596" s="231">
        <f>S596*H596</f>
        <v>0</v>
      </c>
      <c r="AR596" s="24" t="s">
        <v>181</v>
      </c>
      <c r="AT596" s="24" t="s">
        <v>176</v>
      </c>
      <c r="AU596" s="24" t="s">
        <v>79</v>
      </c>
      <c r="AY596" s="24" t="s">
        <v>174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24" t="s">
        <v>77</v>
      </c>
      <c r="BK596" s="232">
        <f>ROUND(I596*H596,2)</f>
        <v>0</v>
      </c>
      <c r="BL596" s="24" t="s">
        <v>181</v>
      </c>
      <c r="BM596" s="24" t="s">
        <v>854</v>
      </c>
    </row>
    <row r="597" s="11" customFormat="1">
      <c r="B597" s="233"/>
      <c r="C597" s="234"/>
      <c r="D597" s="235" t="s">
        <v>182</v>
      </c>
      <c r="E597" s="236" t="s">
        <v>21</v>
      </c>
      <c r="F597" s="237" t="s">
        <v>855</v>
      </c>
      <c r="G597" s="234"/>
      <c r="H597" s="238">
        <v>5</v>
      </c>
      <c r="I597" s="239"/>
      <c r="J597" s="234"/>
      <c r="K597" s="234"/>
      <c r="L597" s="240"/>
      <c r="M597" s="241"/>
      <c r="N597" s="242"/>
      <c r="O597" s="242"/>
      <c r="P597" s="242"/>
      <c r="Q597" s="242"/>
      <c r="R597" s="242"/>
      <c r="S597" s="242"/>
      <c r="T597" s="243"/>
      <c r="AT597" s="244" t="s">
        <v>182</v>
      </c>
      <c r="AU597" s="244" t="s">
        <v>79</v>
      </c>
      <c r="AV597" s="11" t="s">
        <v>79</v>
      </c>
      <c r="AW597" s="11" t="s">
        <v>33</v>
      </c>
      <c r="AX597" s="11" t="s">
        <v>69</v>
      </c>
      <c r="AY597" s="244" t="s">
        <v>174</v>
      </c>
    </row>
    <row r="598" s="12" customFormat="1">
      <c r="B598" s="245"/>
      <c r="C598" s="246"/>
      <c r="D598" s="235" t="s">
        <v>182</v>
      </c>
      <c r="E598" s="247" t="s">
        <v>21</v>
      </c>
      <c r="F598" s="248" t="s">
        <v>184</v>
      </c>
      <c r="G598" s="246"/>
      <c r="H598" s="249">
        <v>5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AT598" s="255" t="s">
        <v>182</v>
      </c>
      <c r="AU598" s="255" t="s">
        <v>79</v>
      </c>
      <c r="AV598" s="12" t="s">
        <v>181</v>
      </c>
      <c r="AW598" s="12" t="s">
        <v>33</v>
      </c>
      <c r="AX598" s="12" t="s">
        <v>77</v>
      </c>
      <c r="AY598" s="255" t="s">
        <v>174</v>
      </c>
    </row>
    <row r="599" s="1" customFormat="1" ht="16.5" customHeight="1">
      <c r="B599" s="46"/>
      <c r="C599" s="221" t="s">
        <v>856</v>
      </c>
      <c r="D599" s="221" t="s">
        <v>176</v>
      </c>
      <c r="E599" s="222" t="s">
        <v>857</v>
      </c>
      <c r="F599" s="223" t="s">
        <v>858</v>
      </c>
      <c r="G599" s="224" t="s">
        <v>272</v>
      </c>
      <c r="H599" s="225">
        <v>96</v>
      </c>
      <c r="I599" s="226"/>
      <c r="J599" s="227">
        <f>ROUND(I599*H599,2)</f>
        <v>0</v>
      </c>
      <c r="K599" s="223" t="s">
        <v>21</v>
      </c>
      <c r="L599" s="72"/>
      <c r="M599" s="228" t="s">
        <v>21</v>
      </c>
      <c r="N599" s="229" t="s">
        <v>40</v>
      </c>
      <c r="O599" s="47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4" t="s">
        <v>181</v>
      </c>
      <c r="AT599" s="24" t="s">
        <v>176</v>
      </c>
      <c r="AU599" s="24" t="s">
        <v>79</v>
      </c>
      <c r="AY599" s="24" t="s">
        <v>174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4" t="s">
        <v>77</v>
      </c>
      <c r="BK599" s="232">
        <f>ROUND(I599*H599,2)</f>
        <v>0</v>
      </c>
      <c r="BL599" s="24" t="s">
        <v>181</v>
      </c>
      <c r="BM599" s="24" t="s">
        <v>859</v>
      </c>
    </row>
    <row r="600" s="11" customFormat="1">
      <c r="B600" s="233"/>
      <c r="C600" s="234"/>
      <c r="D600" s="235" t="s">
        <v>182</v>
      </c>
      <c r="E600" s="236" t="s">
        <v>21</v>
      </c>
      <c r="F600" s="237" t="s">
        <v>698</v>
      </c>
      <c r="G600" s="234"/>
      <c r="H600" s="238">
        <v>36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AT600" s="244" t="s">
        <v>182</v>
      </c>
      <c r="AU600" s="244" t="s">
        <v>79</v>
      </c>
      <c r="AV600" s="11" t="s">
        <v>79</v>
      </c>
      <c r="AW600" s="11" t="s">
        <v>33</v>
      </c>
      <c r="AX600" s="11" t="s">
        <v>69</v>
      </c>
      <c r="AY600" s="244" t="s">
        <v>174</v>
      </c>
    </row>
    <row r="601" s="11" customFormat="1">
      <c r="B601" s="233"/>
      <c r="C601" s="234"/>
      <c r="D601" s="235" t="s">
        <v>182</v>
      </c>
      <c r="E601" s="236" t="s">
        <v>21</v>
      </c>
      <c r="F601" s="237" t="s">
        <v>699</v>
      </c>
      <c r="G601" s="234"/>
      <c r="H601" s="238">
        <v>60</v>
      </c>
      <c r="I601" s="239"/>
      <c r="J601" s="234"/>
      <c r="K601" s="234"/>
      <c r="L601" s="240"/>
      <c r="M601" s="241"/>
      <c r="N601" s="242"/>
      <c r="O601" s="242"/>
      <c r="P601" s="242"/>
      <c r="Q601" s="242"/>
      <c r="R601" s="242"/>
      <c r="S601" s="242"/>
      <c r="T601" s="243"/>
      <c r="AT601" s="244" t="s">
        <v>182</v>
      </c>
      <c r="AU601" s="244" t="s">
        <v>79</v>
      </c>
      <c r="AV601" s="11" t="s">
        <v>79</v>
      </c>
      <c r="AW601" s="11" t="s">
        <v>33</v>
      </c>
      <c r="AX601" s="11" t="s">
        <v>69</v>
      </c>
      <c r="AY601" s="244" t="s">
        <v>174</v>
      </c>
    </row>
    <row r="602" s="12" customFormat="1">
      <c r="B602" s="245"/>
      <c r="C602" s="246"/>
      <c r="D602" s="235" t="s">
        <v>182</v>
      </c>
      <c r="E602" s="247" t="s">
        <v>21</v>
      </c>
      <c r="F602" s="248" t="s">
        <v>184</v>
      </c>
      <c r="G602" s="246"/>
      <c r="H602" s="249">
        <v>96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AT602" s="255" t="s">
        <v>182</v>
      </c>
      <c r="AU602" s="255" t="s">
        <v>79</v>
      </c>
      <c r="AV602" s="12" t="s">
        <v>181</v>
      </c>
      <c r="AW602" s="12" t="s">
        <v>33</v>
      </c>
      <c r="AX602" s="12" t="s">
        <v>77</v>
      </c>
      <c r="AY602" s="255" t="s">
        <v>174</v>
      </c>
    </row>
    <row r="603" s="1" customFormat="1" ht="16.5" customHeight="1">
      <c r="B603" s="46"/>
      <c r="C603" s="221" t="s">
        <v>481</v>
      </c>
      <c r="D603" s="221" t="s">
        <v>176</v>
      </c>
      <c r="E603" s="222" t="s">
        <v>860</v>
      </c>
      <c r="F603" s="223" t="s">
        <v>861</v>
      </c>
      <c r="G603" s="224" t="s">
        <v>179</v>
      </c>
      <c r="H603" s="225">
        <v>6.3609999999999998</v>
      </c>
      <c r="I603" s="226"/>
      <c r="J603" s="227">
        <f>ROUND(I603*H603,2)</f>
        <v>0</v>
      </c>
      <c r="K603" s="223" t="s">
        <v>180</v>
      </c>
      <c r="L603" s="72"/>
      <c r="M603" s="228" t="s">
        <v>21</v>
      </c>
      <c r="N603" s="229" t="s">
        <v>40</v>
      </c>
      <c r="O603" s="47"/>
      <c r="P603" s="230">
        <f>O603*H603</f>
        <v>0</v>
      </c>
      <c r="Q603" s="230">
        <v>0</v>
      </c>
      <c r="R603" s="230">
        <f>Q603*H603</f>
        <v>0</v>
      </c>
      <c r="S603" s="230">
        <v>1.8</v>
      </c>
      <c r="T603" s="231">
        <f>S603*H603</f>
        <v>11.4498</v>
      </c>
      <c r="AR603" s="24" t="s">
        <v>181</v>
      </c>
      <c r="AT603" s="24" t="s">
        <v>176</v>
      </c>
      <c r="AU603" s="24" t="s">
        <v>79</v>
      </c>
      <c r="AY603" s="24" t="s">
        <v>174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24" t="s">
        <v>77</v>
      </c>
      <c r="BK603" s="232">
        <f>ROUND(I603*H603,2)</f>
        <v>0</v>
      </c>
      <c r="BL603" s="24" t="s">
        <v>181</v>
      </c>
      <c r="BM603" s="24" t="s">
        <v>862</v>
      </c>
    </row>
    <row r="604" s="11" customFormat="1">
      <c r="B604" s="233"/>
      <c r="C604" s="234"/>
      <c r="D604" s="235" t="s">
        <v>182</v>
      </c>
      <c r="E604" s="236" t="s">
        <v>21</v>
      </c>
      <c r="F604" s="237" t="s">
        <v>863</v>
      </c>
      <c r="G604" s="234"/>
      <c r="H604" s="238">
        <v>0.85799999999999998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AT604" s="244" t="s">
        <v>182</v>
      </c>
      <c r="AU604" s="244" t="s">
        <v>79</v>
      </c>
      <c r="AV604" s="11" t="s">
        <v>79</v>
      </c>
      <c r="AW604" s="11" t="s">
        <v>33</v>
      </c>
      <c r="AX604" s="11" t="s">
        <v>69</v>
      </c>
      <c r="AY604" s="244" t="s">
        <v>174</v>
      </c>
    </row>
    <row r="605" s="11" customFormat="1">
      <c r="B605" s="233"/>
      <c r="C605" s="234"/>
      <c r="D605" s="235" t="s">
        <v>182</v>
      </c>
      <c r="E605" s="236" t="s">
        <v>21</v>
      </c>
      <c r="F605" s="237" t="s">
        <v>864</v>
      </c>
      <c r="G605" s="234"/>
      <c r="H605" s="238">
        <v>0.46300000000000002</v>
      </c>
      <c r="I605" s="239"/>
      <c r="J605" s="234"/>
      <c r="K605" s="234"/>
      <c r="L605" s="240"/>
      <c r="M605" s="241"/>
      <c r="N605" s="242"/>
      <c r="O605" s="242"/>
      <c r="P605" s="242"/>
      <c r="Q605" s="242"/>
      <c r="R605" s="242"/>
      <c r="S605" s="242"/>
      <c r="T605" s="243"/>
      <c r="AT605" s="244" t="s">
        <v>182</v>
      </c>
      <c r="AU605" s="244" t="s">
        <v>79</v>
      </c>
      <c r="AV605" s="11" t="s">
        <v>79</v>
      </c>
      <c r="AW605" s="11" t="s">
        <v>33</v>
      </c>
      <c r="AX605" s="11" t="s">
        <v>69</v>
      </c>
      <c r="AY605" s="244" t="s">
        <v>174</v>
      </c>
    </row>
    <row r="606" s="11" customFormat="1">
      <c r="B606" s="233"/>
      <c r="C606" s="234"/>
      <c r="D606" s="235" t="s">
        <v>182</v>
      </c>
      <c r="E606" s="236" t="s">
        <v>21</v>
      </c>
      <c r="F606" s="237" t="s">
        <v>865</v>
      </c>
      <c r="G606" s="234"/>
      <c r="H606" s="238">
        <v>5.04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AT606" s="244" t="s">
        <v>182</v>
      </c>
      <c r="AU606" s="244" t="s">
        <v>79</v>
      </c>
      <c r="AV606" s="11" t="s">
        <v>79</v>
      </c>
      <c r="AW606" s="11" t="s">
        <v>33</v>
      </c>
      <c r="AX606" s="11" t="s">
        <v>69</v>
      </c>
      <c r="AY606" s="244" t="s">
        <v>174</v>
      </c>
    </row>
    <row r="607" s="12" customFormat="1">
      <c r="B607" s="245"/>
      <c r="C607" s="246"/>
      <c r="D607" s="235" t="s">
        <v>182</v>
      </c>
      <c r="E607" s="247" t="s">
        <v>21</v>
      </c>
      <c r="F607" s="248" t="s">
        <v>184</v>
      </c>
      <c r="G607" s="246"/>
      <c r="H607" s="249">
        <v>6.3609999999999998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AT607" s="255" t="s">
        <v>182</v>
      </c>
      <c r="AU607" s="255" t="s">
        <v>79</v>
      </c>
      <c r="AV607" s="12" t="s">
        <v>181</v>
      </c>
      <c r="AW607" s="12" t="s">
        <v>33</v>
      </c>
      <c r="AX607" s="12" t="s">
        <v>77</v>
      </c>
      <c r="AY607" s="255" t="s">
        <v>174</v>
      </c>
    </row>
    <row r="608" s="1" customFormat="1" ht="25.5" customHeight="1">
      <c r="B608" s="46"/>
      <c r="C608" s="221" t="s">
        <v>866</v>
      </c>
      <c r="D608" s="221" t="s">
        <v>176</v>
      </c>
      <c r="E608" s="222" t="s">
        <v>867</v>
      </c>
      <c r="F608" s="223" t="s">
        <v>868</v>
      </c>
      <c r="G608" s="224" t="s">
        <v>272</v>
      </c>
      <c r="H608" s="225">
        <v>20</v>
      </c>
      <c r="I608" s="226"/>
      <c r="J608" s="227">
        <f>ROUND(I608*H608,2)</f>
        <v>0</v>
      </c>
      <c r="K608" s="223" t="s">
        <v>180</v>
      </c>
      <c r="L608" s="72"/>
      <c r="M608" s="228" t="s">
        <v>21</v>
      </c>
      <c r="N608" s="229" t="s">
        <v>40</v>
      </c>
      <c r="O608" s="47"/>
      <c r="P608" s="230">
        <f>O608*H608</f>
        <v>0</v>
      </c>
      <c r="Q608" s="230">
        <v>0</v>
      </c>
      <c r="R608" s="230">
        <f>Q608*H608</f>
        <v>0</v>
      </c>
      <c r="S608" s="230">
        <v>0.031</v>
      </c>
      <c r="T608" s="231">
        <f>S608*H608</f>
        <v>0.62</v>
      </c>
      <c r="AR608" s="24" t="s">
        <v>181</v>
      </c>
      <c r="AT608" s="24" t="s">
        <v>176</v>
      </c>
      <c r="AU608" s="24" t="s">
        <v>79</v>
      </c>
      <c r="AY608" s="24" t="s">
        <v>174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24" t="s">
        <v>77</v>
      </c>
      <c r="BK608" s="232">
        <f>ROUND(I608*H608,2)</f>
        <v>0</v>
      </c>
      <c r="BL608" s="24" t="s">
        <v>181</v>
      </c>
      <c r="BM608" s="24" t="s">
        <v>869</v>
      </c>
    </row>
    <row r="609" s="11" customFormat="1">
      <c r="B609" s="233"/>
      <c r="C609" s="234"/>
      <c r="D609" s="235" t="s">
        <v>182</v>
      </c>
      <c r="E609" s="236" t="s">
        <v>21</v>
      </c>
      <c r="F609" s="237" t="s">
        <v>870</v>
      </c>
      <c r="G609" s="234"/>
      <c r="H609" s="238">
        <v>20</v>
      </c>
      <c r="I609" s="239"/>
      <c r="J609" s="234"/>
      <c r="K609" s="234"/>
      <c r="L609" s="240"/>
      <c r="M609" s="241"/>
      <c r="N609" s="242"/>
      <c r="O609" s="242"/>
      <c r="P609" s="242"/>
      <c r="Q609" s="242"/>
      <c r="R609" s="242"/>
      <c r="S609" s="242"/>
      <c r="T609" s="243"/>
      <c r="AT609" s="244" t="s">
        <v>182</v>
      </c>
      <c r="AU609" s="244" t="s">
        <v>79</v>
      </c>
      <c r="AV609" s="11" t="s">
        <v>79</v>
      </c>
      <c r="AW609" s="11" t="s">
        <v>33</v>
      </c>
      <c r="AX609" s="11" t="s">
        <v>69</v>
      </c>
      <c r="AY609" s="244" t="s">
        <v>174</v>
      </c>
    </row>
    <row r="610" s="12" customFormat="1">
      <c r="B610" s="245"/>
      <c r="C610" s="246"/>
      <c r="D610" s="235" t="s">
        <v>182</v>
      </c>
      <c r="E610" s="247" t="s">
        <v>21</v>
      </c>
      <c r="F610" s="248" t="s">
        <v>184</v>
      </c>
      <c r="G610" s="246"/>
      <c r="H610" s="249">
        <v>20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AT610" s="255" t="s">
        <v>182</v>
      </c>
      <c r="AU610" s="255" t="s">
        <v>79</v>
      </c>
      <c r="AV610" s="12" t="s">
        <v>181</v>
      </c>
      <c r="AW610" s="12" t="s">
        <v>33</v>
      </c>
      <c r="AX610" s="12" t="s">
        <v>77</v>
      </c>
      <c r="AY610" s="255" t="s">
        <v>174</v>
      </c>
    </row>
    <row r="611" s="1" customFormat="1" ht="16.5" customHeight="1">
      <c r="B611" s="46"/>
      <c r="C611" s="221" t="s">
        <v>486</v>
      </c>
      <c r="D611" s="221" t="s">
        <v>176</v>
      </c>
      <c r="E611" s="222" t="s">
        <v>871</v>
      </c>
      <c r="F611" s="223" t="s">
        <v>872</v>
      </c>
      <c r="G611" s="224" t="s">
        <v>276</v>
      </c>
      <c r="H611" s="225">
        <v>320</v>
      </c>
      <c r="I611" s="226"/>
      <c r="J611" s="227">
        <f>ROUND(I611*H611,2)</f>
        <v>0</v>
      </c>
      <c r="K611" s="223" t="s">
        <v>180</v>
      </c>
      <c r="L611" s="72"/>
      <c r="M611" s="228" t="s">
        <v>21</v>
      </c>
      <c r="N611" s="229" t="s">
        <v>40</v>
      </c>
      <c r="O611" s="47"/>
      <c r="P611" s="230">
        <f>O611*H611</f>
        <v>0</v>
      </c>
      <c r="Q611" s="230">
        <v>0</v>
      </c>
      <c r="R611" s="230">
        <f>Q611*H611</f>
        <v>0</v>
      </c>
      <c r="S611" s="230">
        <v>0.017999999999999999</v>
      </c>
      <c r="T611" s="231">
        <f>S611*H611</f>
        <v>5.7599999999999998</v>
      </c>
      <c r="AR611" s="24" t="s">
        <v>181</v>
      </c>
      <c r="AT611" s="24" t="s">
        <v>176</v>
      </c>
      <c r="AU611" s="24" t="s">
        <v>79</v>
      </c>
      <c r="AY611" s="24" t="s">
        <v>174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4" t="s">
        <v>77</v>
      </c>
      <c r="BK611" s="232">
        <f>ROUND(I611*H611,2)</f>
        <v>0</v>
      </c>
      <c r="BL611" s="24" t="s">
        <v>181</v>
      </c>
      <c r="BM611" s="24" t="s">
        <v>873</v>
      </c>
    </row>
    <row r="612" s="11" customFormat="1">
      <c r="B612" s="233"/>
      <c r="C612" s="234"/>
      <c r="D612" s="235" t="s">
        <v>182</v>
      </c>
      <c r="E612" s="236" t="s">
        <v>21</v>
      </c>
      <c r="F612" s="237" t="s">
        <v>874</v>
      </c>
      <c r="G612" s="234"/>
      <c r="H612" s="238">
        <v>320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AT612" s="244" t="s">
        <v>182</v>
      </c>
      <c r="AU612" s="244" t="s">
        <v>79</v>
      </c>
      <c r="AV612" s="11" t="s">
        <v>79</v>
      </c>
      <c r="AW612" s="11" t="s">
        <v>33</v>
      </c>
      <c r="AX612" s="11" t="s">
        <v>69</v>
      </c>
      <c r="AY612" s="244" t="s">
        <v>174</v>
      </c>
    </row>
    <row r="613" s="12" customFormat="1">
      <c r="B613" s="245"/>
      <c r="C613" s="246"/>
      <c r="D613" s="235" t="s">
        <v>182</v>
      </c>
      <c r="E613" s="247" t="s">
        <v>21</v>
      </c>
      <c r="F613" s="248" t="s">
        <v>184</v>
      </c>
      <c r="G613" s="246"/>
      <c r="H613" s="249">
        <v>320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AT613" s="255" t="s">
        <v>182</v>
      </c>
      <c r="AU613" s="255" t="s">
        <v>79</v>
      </c>
      <c r="AV613" s="12" t="s">
        <v>181</v>
      </c>
      <c r="AW613" s="12" t="s">
        <v>33</v>
      </c>
      <c r="AX613" s="12" t="s">
        <v>77</v>
      </c>
      <c r="AY613" s="255" t="s">
        <v>174</v>
      </c>
    </row>
    <row r="614" s="1" customFormat="1" ht="16.5" customHeight="1">
      <c r="B614" s="46"/>
      <c r="C614" s="221" t="s">
        <v>875</v>
      </c>
      <c r="D614" s="221" t="s">
        <v>176</v>
      </c>
      <c r="E614" s="222" t="s">
        <v>876</v>
      </c>
      <c r="F614" s="223" t="s">
        <v>877</v>
      </c>
      <c r="G614" s="224" t="s">
        <v>276</v>
      </c>
      <c r="H614" s="225">
        <v>200</v>
      </c>
      <c r="I614" s="226"/>
      <c r="J614" s="227">
        <f>ROUND(I614*H614,2)</f>
        <v>0</v>
      </c>
      <c r="K614" s="223" t="s">
        <v>180</v>
      </c>
      <c r="L614" s="72"/>
      <c r="M614" s="228" t="s">
        <v>21</v>
      </c>
      <c r="N614" s="229" t="s">
        <v>40</v>
      </c>
      <c r="O614" s="47"/>
      <c r="P614" s="230">
        <f>O614*H614</f>
        <v>0</v>
      </c>
      <c r="Q614" s="230">
        <v>0</v>
      </c>
      <c r="R614" s="230">
        <f>Q614*H614</f>
        <v>0</v>
      </c>
      <c r="S614" s="230">
        <v>0.037999999999999999</v>
      </c>
      <c r="T614" s="231">
        <f>S614*H614</f>
        <v>7.5999999999999996</v>
      </c>
      <c r="AR614" s="24" t="s">
        <v>181</v>
      </c>
      <c r="AT614" s="24" t="s">
        <v>176</v>
      </c>
      <c r="AU614" s="24" t="s">
        <v>79</v>
      </c>
      <c r="AY614" s="24" t="s">
        <v>174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24" t="s">
        <v>77</v>
      </c>
      <c r="BK614" s="232">
        <f>ROUND(I614*H614,2)</f>
        <v>0</v>
      </c>
      <c r="BL614" s="24" t="s">
        <v>181</v>
      </c>
      <c r="BM614" s="24" t="s">
        <v>878</v>
      </c>
    </row>
    <row r="615" s="11" customFormat="1">
      <c r="B615" s="233"/>
      <c r="C615" s="234"/>
      <c r="D615" s="235" t="s">
        <v>182</v>
      </c>
      <c r="E615" s="236" t="s">
        <v>21</v>
      </c>
      <c r="F615" s="237" t="s">
        <v>879</v>
      </c>
      <c r="G615" s="234"/>
      <c r="H615" s="238">
        <v>200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AT615" s="244" t="s">
        <v>182</v>
      </c>
      <c r="AU615" s="244" t="s">
        <v>79</v>
      </c>
      <c r="AV615" s="11" t="s">
        <v>79</v>
      </c>
      <c r="AW615" s="11" t="s">
        <v>33</v>
      </c>
      <c r="AX615" s="11" t="s">
        <v>69</v>
      </c>
      <c r="AY615" s="244" t="s">
        <v>174</v>
      </c>
    </row>
    <row r="616" s="12" customFormat="1">
      <c r="B616" s="245"/>
      <c r="C616" s="246"/>
      <c r="D616" s="235" t="s">
        <v>182</v>
      </c>
      <c r="E616" s="247" t="s">
        <v>21</v>
      </c>
      <c r="F616" s="248" t="s">
        <v>184</v>
      </c>
      <c r="G616" s="246"/>
      <c r="H616" s="249">
        <v>200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AT616" s="255" t="s">
        <v>182</v>
      </c>
      <c r="AU616" s="255" t="s">
        <v>79</v>
      </c>
      <c r="AV616" s="12" t="s">
        <v>181</v>
      </c>
      <c r="AW616" s="12" t="s">
        <v>33</v>
      </c>
      <c r="AX616" s="12" t="s">
        <v>77</v>
      </c>
      <c r="AY616" s="255" t="s">
        <v>174</v>
      </c>
    </row>
    <row r="617" s="1" customFormat="1" ht="16.5" customHeight="1">
      <c r="B617" s="46"/>
      <c r="C617" s="221" t="s">
        <v>490</v>
      </c>
      <c r="D617" s="221" t="s">
        <v>176</v>
      </c>
      <c r="E617" s="222" t="s">
        <v>880</v>
      </c>
      <c r="F617" s="223" t="s">
        <v>881</v>
      </c>
      <c r="G617" s="224" t="s">
        <v>276</v>
      </c>
      <c r="H617" s="225">
        <v>180</v>
      </c>
      <c r="I617" s="226"/>
      <c r="J617" s="227">
        <f>ROUND(I617*H617,2)</f>
        <v>0</v>
      </c>
      <c r="K617" s="223" t="s">
        <v>180</v>
      </c>
      <c r="L617" s="72"/>
      <c r="M617" s="228" t="s">
        <v>21</v>
      </c>
      <c r="N617" s="229" t="s">
        <v>40</v>
      </c>
      <c r="O617" s="47"/>
      <c r="P617" s="230">
        <f>O617*H617</f>
        <v>0</v>
      </c>
      <c r="Q617" s="230">
        <v>0</v>
      </c>
      <c r="R617" s="230">
        <f>Q617*H617</f>
        <v>0</v>
      </c>
      <c r="S617" s="230">
        <v>0.040000000000000001</v>
      </c>
      <c r="T617" s="231">
        <f>S617*H617</f>
        <v>7.2000000000000002</v>
      </c>
      <c r="AR617" s="24" t="s">
        <v>181</v>
      </c>
      <c r="AT617" s="24" t="s">
        <v>176</v>
      </c>
      <c r="AU617" s="24" t="s">
        <v>79</v>
      </c>
      <c r="AY617" s="24" t="s">
        <v>174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4" t="s">
        <v>77</v>
      </c>
      <c r="BK617" s="232">
        <f>ROUND(I617*H617,2)</f>
        <v>0</v>
      </c>
      <c r="BL617" s="24" t="s">
        <v>181</v>
      </c>
      <c r="BM617" s="24" t="s">
        <v>882</v>
      </c>
    </row>
    <row r="618" s="11" customFormat="1">
      <c r="B618" s="233"/>
      <c r="C618" s="234"/>
      <c r="D618" s="235" t="s">
        <v>182</v>
      </c>
      <c r="E618" s="236" t="s">
        <v>21</v>
      </c>
      <c r="F618" s="237" t="s">
        <v>883</v>
      </c>
      <c r="G618" s="234"/>
      <c r="H618" s="238">
        <v>180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AT618" s="244" t="s">
        <v>182</v>
      </c>
      <c r="AU618" s="244" t="s">
        <v>79</v>
      </c>
      <c r="AV618" s="11" t="s">
        <v>79</v>
      </c>
      <c r="AW618" s="11" t="s">
        <v>33</v>
      </c>
      <c r="AX618" s="11" t="s">
        <v>69</v>
      </c>
      <c r="AY618" s="244" t="s">
        <v>174</v>
      </c>
    </row>
    <row r="619" s="12" customFormat="1">
      <c r="B619" s="245"/>
      <c r="C619" s="246"/>
      <c r="D619" s="235" t="s">
        <v>182</v>
      </c>
      <c r="E619" s="247" t="s">
        <v>21</v>
      </c>
      <c r="F619" s="248" t="s">
        <v>184</v>
      </c>
      <c r="G619" s="246"/>
      <c r="H619" s="249">
        <v>180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AT619" s="255" t="s">
        <v>182</v>
      </c>
      <c r="AU619" s="255" t="s">
        <v>79</v>
      </c>
      <c r="AV619" s="12" t="s">
        <v>181</v>
      </c>
      <c r="AW619" s="12" t="s">
        <v>33</v>
      </c>
      <c r="AX619" s="12" t="s">
        <v>77</v>
      </c>
      <c r="AY619" s="255" t="s">
        <v>174</v>
      </c>
    </row>
    <row r="620" s="1" customFormat="1" ht="16.5" customHeight="1">
      <c r="B620" s="46"/>
      <c r="C620" s="221" t="s">
        <v>884</v>
      </c>
      <c r="D620" s="221" t="s">
        <v>176</v>
      </c>
      <c r="E620" s="222" t="s">
        <v>885</v>
      </c>
      <c r="F620" s="223" t="s">
        <v>886</v>
      </c>
      <c r="G620" s="224" t="s">
        <v>276</v>
      </c>
      <c r="H620" s="225">
        <v>4.4749999999999996</v>
      </c>
      <c r="I620" s="226"/>
      <c r="J620" s="227">
        <f>ROUND(I620*H620,2)</f>
        <v>0</v>
      </c>
      <c r="K620" s="223" t="s">
        <v>180</v>
      </c>
      <c r="L620" s="72"/>
      <c r="M620" s="228" t="s">
        <v>21</v>
      </c>
      <c r="N620" s="229" t="s">
        <v>40</v>
      </c>
      <c r="O620" s="47"/>
      <c r="P620" s="230">
        <f>O620*H620</f>
        <v>0</v>
      </c>
      <c r="Q620" s="230">
        <v>0</v>
      </c>
      <c r="R620" s="230">
        <f>Q620*H620</f>
        <v>0</v>
      </c>
      <c r="S620" s="230">
        <v>0.081000000000000003</v>
      </c>
      <c r="T620" s="231">
        <f>S620*H620</f>
        <v>0.36247499999999999</v>
      </c>
      <c r="AR620" s="24" t="s">
        <v>181</v>
      </c>
      <c r="AT620" s="24" t="s">
        <v>176</v>
      </c>
      <c r="AU620" s="24" t="s">
        <v>79</v>
      </c>
      <c r="AY620" s="24" t="s">
        <v>174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24" t="s">
        <v>77</v>
      </c>
      <c r="BK620" s="232">
        <f>ROUND(I620*H620,2)</f>
        <v>0</v>
      </c>
      <c r="BL620" s="24" t="s">
        <v>181</v>
      </c>
      <c r="BM620" s="24" t="s">
        <v>887</v>
      </c>
    </row>
    <row r="621" s="13" customFormat="1">
      <c r="B621" s="256"/>
      <c r="C621" s="257"/>
      <c r="D621" s="235" t="s">
        <v>182</v>
      </c>
      <c r="E621" s="258" t="s">
        <v>21</v>
      </c>
      <c r="F621" s="259" t="s">
        <v>888</v>
      </c>
      <c r="G621" s="257"/>
      <c r="H621" s="258" t="s">
        <v>21</v>
      </c>
      <c r="I621" s="260"/>
      <c r="J621" s="257"/>
      <c r="K621" s="257"/>
      <c r="L621" s="261"/>
      <c r="M621" s="262"/>
      <c r="N621" s="263"/>
      <c r="O621" s="263"/>
      <c r="P621" s="263"/>
      <c r="Q621" s="263"/>
      <c r="R621" s="263"/>
      <c r="S621" s="263"/>
      <c r="T621" s="264"/>
      <c r="AT621" s="265" t="s">
        <v>182</v>
      </c>
      <c r="AU621" s="265" t="s">
        <v>79</v>
      </c>
      <c r="AV621" s="13" t="s">
        <v>77</v>
      </c>
      <c r="AW621" s="13" t="s">
        <v>33</v>
      </c>
      <c r="AX621" s="13" t="s">
        <v>69</v>
      </c>
      <c r="AY621" s="265" t="s">
        <v>174</v>
      </c>
    </row>
    <row r="622" s="11" customFormat="1">
      <c r="B622" s="233"/>
      <c r="C622" s="234"/>
      <c r="D622" s="235" t="s">
        <v>182</v>
      </c>
      <c r="E622" s="236" t="s">
        <v>21</v>
      </c>
      <c r="F622" s="237" t="s">
        <v>889</v>
      </c>
      <c r="G622" s="234"/>
      <c r="H622" s="238">
        <v>4.4749999999999996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AT622" s="244" t="s">
        <v>182</v>
      </c>
      <c r="AU622" s="244" t="s">
        <v>79</v>
      </c>
      <c r="AV622" s="11" t="s">
        <v>79</v>
      </c>
      <c r="AW622" s="11" t="s">
        <v>33</v>
      </c>
      <c r="AX622" s="11" t="s">
        <v>69</v>
      </c>
      <c r="AY622" s="244" t="s">
        <v>174</v>
      </c>
    </row>
    <row r="623" s="12" customFormat="1">
      <c r="B623" s="245"/>
      <c r="C623" s="246"/>
      <c r="D623" s="235" t="s">
        <v>182</v>
      </c>
      <c r="E623" s="247" t="s">
        <v>21</v>
      </c>
      <c r="F623" s="248" t="s">
        <v>184</v>
      </c>
      <c r="G623" s="246"/>
      <c r="H623" s="249">
        <v>4.4749999999999996</v>
      </c>
      <c r="I623" s="250"/>
      <c r="J623" s="246"/>
      <c r="K623" s="246"/>
      <c r="L623" s="251"/>
      <c r="M623" s="252"/>
      <c r="N623" s="253"/>
      <c r="O623" s="253"/>
      <c r="P623" s="253"/>
      <c r="Q623" s="253"/>
      <c r="R623" s="253"/>
      <c r="S623" s="253"/>
      <c r="T623" s="254"/>
      <c r="AT623" s="255" t="s">
        <v>182</v>
      </c>
      <c r="AU623" s="255" t="s">
        <v>79</v>
      </c>
      <c r="AV623" s="12" t="s">
        <v>181</v>
      </c>
      <c r="AW623" s="12" t="s">
        <v>33</v>
      </c>
      <c r="AX623" s="12" t="s">
        <v>77</v>
      </c>
      <c r="AY623" s="255" t="s">
        <v>174</v>
      </c>
    </row>
    <row r="624" s="1" customFormat="1" ht="16.5" customHeight="1">
      <c r="B624" s="46"/>
      <c r="C624" s="221" t="s">
        <v>497</v>
      </c>
      <c r="D624" s="221" t="s">
        <v>176</v>
      </c>
      <c r="E624" s="222" t="s">
        <v>890</v>
      </c>
      <c r="F624" s="223" t="s">
        <v>891</v>
      </c>
      <c r="G624" s="224" t="s">
        <v>384</v>
      </c>
      <c r="H624" s="225">
        <v>1</v>
      </c>
      <c r="I624" s="226"/>
      <c r="J624" s="227">
        <f>ROUND(I624*H624,2)</f>
        <v>0</v>
      </c>
      <c r="K624" s="223" t="s">
        <v>21</v>
      </c>
      <c r="L624" s="72"/>
      <c r="M624" s="228" t="s">
        <v>21</v>
      </c>
      <c r="N624" s="229" t="s">
        <v>40</v>
      </c>
      <c r="O624" s="47"/>
      <c r="P624" s="230">
        <f>O624*H624</f>
        <v>0</v>
      </c>
      <c r="Q624" s="230">
        <v>0</v>
      </c>
      <c r="R624" s="230">
        <f>Q624*H624</f>
        <v>0</v>
      </c>
      <c r="S624" s="230">
        <v>0</v>
      </c>
      <c r="T624" s="231">
        <f>S624*H624</f>
        <v>0</v>
      </c>
      <c r="AR624" s="24" t="s">
        <v>181</v>
      </c>
      <c r="AT624" s="24" t="s">
        <v>176</v>
      </c>
      <c r="AU624" s="24" t="s">
        <v>79</v>
      </c>
      <c r="AY624" s="24" t="s">
        <v>174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24" t="s">
        <v>77</v>
      </c>
      <c r="BK624" s="232">
        <f>ROUND(I624*H624,2)</f>
        <v>0</v>
      </c>
      <c r="BL624" s="24" t="s">
        <v>181</v>
      </c>
      <c r="BM624" s="24" t="s">
        <v>892</v>
      </c>
    </row>
    <row r="625" s="1" customFormat="1" ht="16.5" customHeight="1">
      <c r="B625" s="46"/>
      <c r="C625" s="221" t="s">
        <v>893</v>
      </c>
      <c r="D625" s="221" t="s">
        <v>176</v>
      </c>
      <c r="E625" s="222" t="s">
        <v>894</v>
      </c>
      <c r="F625" s="223" t="s">
        <v>895</v>
      </c>
      <c r="G625" s="224" t="s">
        <v>384</v>
      </c>
      <c r="H625" s="225">
        <v>1</v>
      </c>
      <c r="I625" s="226"/>
      <c r="J625" s="227">
        <f>ROUND(I625*H625,2)</f>
        <v>0</v>
      </c>
      <c r="K625" s="223" t="s">
        <v>21</v>
      </c>
      <c r="L625" s="72"/>
      <c r="M625" s="228" t="s">
        <v>21</v>
      </c>
      <c r="N625" s="229" t="s">
        <v>40</v>
      </c>
      <c r="O625" s="47"/>
      <c r="P625" s="230">
        <f>O625*H625</f>
        <v>0</v>
      </c>
      <c r="Q625" s="230">
        <v>0</v>
      </c>
      <c r="R625" s="230">
        <f>Q625*H625</f>
        <v>0</v>
      </c>
      <c r="S625" s="230">
        <v>0</v>
      </c>
      <c r="T625" s="231">
        <f>S625*H625</f>
        <v>0</v>
      </c>
      <c r="AR625" s="24" t="s">
        <v>181</v>
      </c>
      <c r="AT625" s="24" t="s">
        <v>176</v>
      </c>
      <c r="AU625" s="24" t="s">
        <v>79</v>
      </c>
      <c r="AY625" s="24" t="s">
        <v>174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4" t="s">
        <v>77</v>
      </c>
      <c r="BK625" s="232">
        <f>ROUND(I625*H625,2)</f>
        <v>0</v>
      </c>
      <c r="BL625" s="24" t="s">
        <v>181</v>
      </c>
      <c r="BM625" s="24" t="s">
        <v>896</v>
      </c>
    </row>
    <row r="626" s="11" customFormat="1">
      <c r="B626" s="233"/>
      <c r="C626" s="234"/>
      <c r="D626" s="235" t="s">
        <v>182</v>
      </c>
      <c r="E626" s="236" t="s">
        <v>21</v>
      </c>
      <c r="F626" s="237" t="s">
        <v>897</v>
      </c>
      <c r="G626" s="234"/>
      <c r="H626" s="238">
        <v>1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AT626" s="244" t="s">
        <v>182</v>
      </c>
      <c r="AU626" s="244" t="s">
        <v>79</v>
      </c>
      <c r="AV626" s="11" t="s">
        <v>79</v>
      </c>
      <c r="AW626" s="11" t="s">
        <v>33</v>
      </c>
      <c r="AX626" s="11" t="s">
        <v>69</v>
      </c>
      <c r="AY626" s="244" t="s">
        <v>174</v>
      </c>
    </row>
    <row r="627" s="12" customFormat="1">
      <c r="B627" s="245"/>
      <c r="C627" s="246"/>
      <c r="D627" s="235" t="s">
        <v>182</v>
      </c>
      <c r="E627" s="247" t="s">
        <v>21</v>
      </c>
      <c r="F627" s="248" t="s">
        <v>184</v>
      </c>
      <c r="G627" s="246"/>
      <c r="H627" s="249">
        <v>1</v>
      </c>
      <c r="I627" s="250"/>
      <c r="J627" s="246"/>
      <c r="K627" s="246"/>
      <c r="L627" s="251"/>
      <c r="M627" s="252"/>
      <c r="N627" s="253"/>
      <c r="O627" s="253"/>
      <c r="P627" s="253"/>
      <c r="Q627" s="253"/>
      <c r="R627" s="253"/>
      <c r="S627" s="253"/>
      <c r="T627" s="254"/>
      <c r="AT627" s="255" t="s">
        <v>182</v>
      </c>
      <c r="AU627" s="255" t="s">
        <v>79</v>
      </c>
      <c r="AV627" s="12" t="s">
        <v>181</v>
      </c>
      <c r="AW627" s="12" t="s">
        <v>33</v>
      </c>
      <c r="AX627" s="12" t="s">
        <v>77</v>
      </c>
      <c r="AY627" s="255" t="s">
        <v>174</v>
      </c>
    </row>
    <row r="628" s="1" customFormat="1" ht="16.5" customHeight="1">
      <c r="B628" s="46"/>
      <c r="C628" s="221" t="s">
        <v>513</v>
      </c>
      <c r="D628" s="221" t="s">
        <v>176</v>
      </c>
      <c r="E628" s="222" t="s">
        <v>898</v>
      </c>
      <c r="F628" s="223" t="s">
        <v>899</v>
      </c>
      <c r="G628" s="224" t="s">
        <v>384</v>
      </c>
      <c r="H628" s="225">
        <v>1</v>
      </c>
      <c r="I628" s="226"/>
      <c r="J628" s="227">
        <f>ROUND(I628*H628,2)</f>
        <v>0</v>
      </c>
      <c r="K628" s="223" t="s">
        <v>21</v>
      </c>
      <c r="L628" s="72"/>
      <c r="M628" s="228" t="s">
        <v>21</v>
      </c>
      <c r="N628" s="229" t="s">
        <v>40</v>
      </c>
      <c r="O628" s="47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AR628" s="24" t="s">
        <v>181</v>
      </c>
      <c r="AT628" s="24" t="s">
        <v>176</v>
      </c>
      <c r="AU628" s="24" t="s">
        <v>79</v>
      </c>
      <c r="AY628" s="24" t="s">
        <v>174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4" t="s">
        <v>77</v>
      </c>
      <c r="BK628" s="232">
        <f>ROUND(I628*H628,2)</f>
        <v>0</v>
      </c>
      <c r="BL628" s="24" t="s">
        <v>181</v>
      </c>
      <c r="BM628" s="24" t="s">
        <v>900</v>
      </c>
    </row>
    <row r="629" s="11" customFormat="1">
      <c r="B629" s="233"/>
      <c r="C629" s="234"/>
      <c r="D629" s="235" t="s">
        <v>182</v>
      </c>
      <c r="E629" s="236" t="s">
        <v>21</v>
      </c>
      <c r="F629" s="237" t="s">
        <v>897</v>
      </c>
      <c r="G629" s="234"/>
      <c r="H629" s="238">
        <v>1</v>
      </c>
      <c r="I629" s="239"/>
      <c r="J629" s="234"/>
      <c r="K629" s="234"/>
      <c r="L629" s="240"/>
      <c r="M629" s="241"/>
      <c r="N629" s="242"/>
      <c r="O629" s="242"/>
      <c r="P629" s="242"/>
      <c r="Q629" s="242"/>
      <c r="R629" s="242"/>
      <c r="S629" s="242"/>
      <c r="T629" s="243"/>
      <c r="AT629" s="244" t="s">
        <v>182</v>
      </c>
      <c r="AU629" s="244" t="s">
        <v>79</v>
      </c>
      <c r="AV629" s="11" t="s">
        <v>79</v>
      </c>
      <c r="AW629" s="11" t="s">
        <v>33</v>
      </c>
      <c r="AX629" s="11" t="s">
        <v>69</v>
      </c>
      <c r="AY629" s="244" t="s">
        <v>174</v>
      </c>
    </row>
    <row r="630" s="12" customFormat="1">
      <c r="B630" s="245"/>
      <c r="C630" s="246"/>
      <c r="D630" s="235" t="s">
        <v>182</v>
      </c>
      <c r="E630" s="247" t="s">
        <v>21</v>
      </c>
      <c r="F630" s="248" t="s">
        <v>184</v>
      </c>
      <c r="G630" s="246"/>
      <c r="H630" s="249">
        <v>1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AT630" s="255" t="s">
        <v>182</v>
      </c>
      <c r="AU630" s="255" t="s">
        <v>79</v>
      </c>
      <c r="AV630" s="12" t="s">
        <v>181</v>
      </c>
      <c r="AW630" s="12" t="s">
        <v>33</v>
      </c>
      <c r="AX630" s="12" t="s">
        <v>77</v>
      </c>
      <c r="AY630" s="255" t="s">
        <v>174</v>
      </c>
    </row>
    <row r="631" s="1" customFormat="1" ht="25.5" customHeight="1">
      <c r="B631" s="46"/>
      <c r="C631" s="221" t="s">
        <v>901</v>
      </c>
      <c r="D631" s="221" t="s">
        <v>176</v>
      </c>
      <c r="E631" s="222" t="s">
        <v>902</v>
      </c>
      <c r="F631" s="223" t="s">
        <v>903</v>
      </c>
      <c r="G631" s="224" t="s">
        <v>201</v>
      </c>
      <c r="H631" s="225">
        <v>280.80000000000001</v>
      </c>
      <c r="I631" s="226"/>
      <c r="J631" s="227">
        <f>ROUND(I631*H631,2)</f>
        <v>0</v>
      </c>
      <c r="K631" s="223" t="s">
        <v>180</v>
      </c>
      <c r="L631" s="72"/>
      <c r="M631" s="228" t="s">
        <v>21</v>
      </c>
      <c r="N631" s="229" t="s">
        <v>40</v>
      </c>
      <c r="O631" s="47"/>
      <c r="P631" s="230">
        <f>O631*H631</f>
        <v>0</v>
      </c>
      <c r="Q631" s="230">
        <v>0</v>
      </c>
      <c r="R631" s="230">
        <f>Q631*H631</f>
        <v>0</v>
      </c>
      <c r="S631" s="230">
        <v>0.02</v>
      </c>
      <c r="T631" s="231">
        <f>S631*H631</f>
        <v>5.6160000000000005</v>
      </c>
      <c r="AR631" s="24" t="s">
        <v>181</v>
      </c>
      <c r="AT631" s="24" t="s">
        <v>176</v>
      </c>
      <c r="AU631" s="24" t="s">
        <v>79</v>
      </c>
      <c r="AY631" s="24" t="s">
        <v>174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24" t="s">
        <v>77</v>
      </c>
      <c r="BK631" s="232">
        <f>ROUND(I631*H631,2)</f>
        <v>0</v>
      </c>
      <c r="BL631" s="24" t="s">
        <v>181</v>
      </c>
      <c r="BM631" s="24" t="s">
        <v>904</v>
      </c>
    </row>
    <row r="632" s="13" customFormat="1">
      <c r="B632" s="256"/>
      <c r="C632" s="257"/>
      <c r="D632" s="235" t="s">
        <v>182</v>
      </c>
      <c r="E632" s="258" t="s">
        <v>21</v>
      </c>
      <c r="F632" s="259" t="s">
        <v>342</v>
      </c>
      <c r="G632" s="257"/>
      <c r="H632" s="258" t="s">
        <v>21</v>
      </c>
      <c r="I632" s="260"/>
      <c r="J632" s="257"/>
      <c r="K632" s="257"/>
      <c r="L632" s="261"/>
      <c r="M632" s="262"/>
      <c r="N632" s="263"/>
      <c r="O632" s="263"/>
      <c r="P632" s="263"/>
      <c r="Q632" s="263"/>
      <c r="R632" s="263"/>
      <c r="S632" s="263"/>
      <c r="T632" s="264"/>
      <c r="AT632" s="265" t="s">
        <v>182</v>
      </c>
      <c r="AU632" s="265" t="s">
        <v>79</v>
      </c>
      <c r="AV632" s="13" t="s">
        <v>77</v>
      </c>
      <c r="AW632" s="13" t="s">
        <v>33</v>
      </c>
      <c r="AX632" s="13" t="s">
        <v>69</v>
      </c>
      <c r="AY632" s="265" t="s">
        <v>174</v>
      </c>
    </row>
    <row r="633" s="11" customFormat="1">
      <c r="B633" s="233"/>
      <c r="C633" s="234"/>
      <c r="D633" s="235" t="s">
        <v>182</v>
      </c>
      <c r="E633" s="236" t="s">
        <v>21</v>
      </c>
      <c r="F633" s="237" t="s">
        <v>461</v>
      </c>
      <c r="G633" s="234"/>
      <c r="H633" s="238">
        <v>115.48</v>
      </c>
      <c r="I633" s="239"/>
      <c r="J633" s="234"/>
      <c r="K633" s="234"/>
      <c r="L633" s="240"/>
      <c r="M633" s="241"/>
      <c r="N633" s="242"/>
      <c r="O633" s="242"/>
      <c r="P633" s="242"/>
      <c r="Q633" s="242"/>
      <c r="R633" s="242"/>
      <c r="S633" s="242"/>
      <c r="T633" s="243"/>
      <c r="AT633" s="244" t="s">
        <v>182</v>
      </c>
      <c r="AU633" s="244" t="s">
        <v>79</v>
      </c>
      <c r="AV633" s="11" t="s">
        <v>79</v>
      </c>
      <c r="AW633" s="11" t="s">
        <v>33</v>
      </c>
      <c r="AX633" s="11" t="s">
        <v>69</v>
      </c>
      <c r="AY633" s="244" t="s">
        <v>174</v>
      </c>
    </row>
    <row r="634" s="11" customFormat="1">
      <c r="B634" s="233"/>
      <c r="C634" s="234"/>
      <c r="D634" s="235" t="s">
        <v>182</v>
      </c>
      <c r="E634" s="236" t="s">
        <v>21</v>
      </c>
      <c r="F634" s="237" t="s">
        <v>462</v>
      </c>
      <c r="G634" s="234"/>
      <c r="H634" s="238">
        <v>115.48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AT634" s="244" t="s">
        <v>182</v>
      </c>
      <c r="AU634" s="244" t="s">
        <v>79</v>
      </c>
      <c r="AV634" s="11" t="s">
        <v>79</v>
      </c>
      <c r="AW634" s="11" t="s">
        <v>33</v>
      </c>
      <c r="AX634" s="11" t="s">
        <v>69</v>
      </c>
      <c r="AY634" s="244" t="s">
        <v>174</v>
      </c>
    </row>
    <row r="635" s="11" customFormat="1">
      <c r="B635" s="233"/>
      <c r="C635" s="234"/>
      <c r="D635" s="235" t="s">
        <v>182</v>
      </c>
      <c r="E635" s="236" t="s">
        <v>21</v>
      </c>
      <c r="F635" s="237" t="s">
        <v>463</v>
      </c>
      <c r="G635" s="234"/>
      <c r="H635" s="238">
        <v>22.5</v>
      </c>
      <c r="I635" s="239"/>
      <c r="J635" s="234"/>
      <c r="K635" s="234"/>
      <c r="L635" s="240"/>
      <c r="M635" s="241"/>
      <c r="N635" s="242"/>
      <c r="O635" s="242"/>
      <c r="P635" s="242"/>
      <c r="Q635" s="242"/>
      <c r="R635" s="242"/>
      <c r="S635" s="242"/>
      <c r="T635" s="243"/>
      <c r="AT635" s="244" t="s">
        <v>182</v>
      </c>
      <c r="AU635" s="244" t="s">
        <v>79</v>
      </c>
      <c r="AV635" s="11" t="s">
        <v>79</v>
      </c>
      <c r="AW635" s="11" t="s">
        <v>33</v>
      </c>
      <c r="AX635" s="11" t="s">
        <v>69</v>
      </c>
      <c r="AY635" s="244" t="s">
        <v>174</v>
      </c>
    </row>
    <row r="636" s="11" customFormat="1">
      <c r="B636" s="233"/>
      <c r="C636" s="234"/>
      <c r="D636" s="235" t="s">
        <v>182</v>
      </c>
      <c r="E636" s="236" t="s">
        <v>21</v>
      </c>
      <c r="F636" s="237" t="s">
        <v>464</v>
      </c>
      <c r="G636" s="234"/>
      <c r="H636" s="238">
        <v>27.34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AT636" s="244" t="s">
        <v>182</v>
      </c>
      <c r="AU636" s="244" t="s">
        <v>79</v>
      </c>
      <c r="AV636" s="11" t="s">
        <v>79</v>
      </c>
      <c r="AW636" s="11" t="s">
        <v>33</v>
      </c>
      <c r="AX636" s="11" t="s">
        <v>69</v>
      </c>
      <c r="AY636" s="244" t="s">
        <v>174</v>
      </c>
    </row>
    <row r="637" s="12" customFormat="1">
      <c r="B637" s="245"/>
      <c r="C637" s="246"/>
      <c r="D637" s="235" t="s">
        <v>182</v>
      </c>
      <c r="E637" s="247" t="s">
        <v>21</v>
      </c>
      <c r="F637" s="248" t="s">
        <v>184</v>
      </c>
      <c r="G637" s="246"/>
      <c r="H637" s="249">
        <v>280.80000000000001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AT637" s="255" t="s">
        <v>182</v>
      </c>
      <c r="AU637" s="255" t="s">
        <v>79</v>
      </c>
      <c r="AV637" s="12" t="s">
        <v>181</v>
      </c>
      <c r="AW637" s="12" t="s">
        <v>33</v>
      </c>
      <c r="AX637" s="12" t="s">
        <v>77</v>
      </c>
      <c r="AY637" s="255" t="s">
        <v>174</v>
      </c>
    </row>
    <row r="638" s="1" customFormat="1" ht="25.5" customHeight="1">
      <c r="B638" s="46"/>
      <c r="C638" s="221" t="s">
        <v>905</v>
      </c>
      <c r="D638" s="221" t="s">
        <v>176</v>
      </c>
      <c r="E638" s="222" t="s">
        <v>906</v>
      </c>
      <c r="F638" s="223" t="s">
        <v>907</v>
      </c>
      <c r="G638" s="224" t="s">
        <v>201</v>
      </c>
      <c r="H638" s="225">
        <v>3661.1640000000002</v>
      </c>
      <c r="I638" s="226"/>
      <c r="J638" s="227">
        <f>ROUND(I638*H638,2)</f>
        <v>0</v>
      </c>
      <c r="K638" s="223" t="s">
        <v>180</v>
      </c>
      <c r="L638" s="72"/>
      <c r="M638" s="228" t="s">
        <v>21</v>
      </c>
      <c r="N638" s="229" t="s">
        <v>40</v>
      </c>
      <c r="O638" s="47"/>
      <c r="P638" s="230">
        <f>O638*H638</f>
        <v>0</v>
      </c>
      <c r="Q638" s="230">
        <v>0</v>
      </c>
      <c r="R638" s="230">
        <f>Q638*H638</f>
        <v>0</v>
      </c>
      <c r="S638" s="230">
        <v>0.02</v>
      </c>
      <c r="T638" s="231">
        <f>S638*H638</f>
        <v>73.223280000000003</v>
      </c>
      <c r="AR638" s="24" t="s">
        <v>181</v>
      </c>
      <c r="AT638" s="24" t="s">
        <v>176</v>
      </c>
      <c r="AU638" s="24" t="s">
        <v>79</v>
      </c>
      <c r="AY638" s="24" t="s">
        <v>174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24" t="s">
        <v>77</v>
      </c>
      <c r="BK638" s="232">
        <f>ROUND(I638*H638,2)</f>
        <v>0</v>
      </c>
      <c r="BL638" s="24" t="s">
        <v>181</v>
      </c>
      <c r="BM638" s="24" t="s">
        <v>908</v>
      </c>
    </row>
    <row r="639" s="13" customFormat="1">
      <c r="B639" s="256"/>
      <c r="C639" s="257"/>
      <c r="D639" s="235" t="s">
        <v>182</v>
      </c>
      <c r="E639" s="258" t="s">
        <v>21</v>
      </c>
      <c r="F639" s="259" t="s">
        <v>342</v>
      </c>
      <c r="G639" s="257"/>
      <c r="H639" s="258" t="s">
        <v>21</v>
      </c>
      <c r="I639" s="260"/>
      <c r="J639" s="257"/>
      <c r="K639" s="257"/>
      <c r="L639" s="261"/>
      <c r="M639" s="262"/>
      <c r="N639" s="263"/>
      <c r="O639" s="263"/>
      <c r="P639" s="263"/>
      <c r="Q639" s="263"/>
      <c r="R639" s="263"/>
      <c r="S639" s="263"/>
      <c r="T639" s="264"/>
      <c r="AT639" s="265" t="s">
        <v>182</v>
      </c>
      <c r="AU639" s="265" t="s">
        <v>79</v>
      </c>
      <c r="AV639" s="13" t="s">
        <v>77</v>
      </c>
      <c r="AW639" s="13" t="s">
        <v>33</v>
      </c>
      <c r="AX639" s="13" t="s">
        <v>69</v>
      </c>
      <c r="AY639" s="265" t="s">
        <v>174</v>
      </c>
    </row>
    <row r="640" s="13" customFormat="1">
      <c r="B640" s="256"/>
      <c r="C640" s="257"/>
      <c r="D640" s="235" t="s">
        <v>182</v>
      </c>
      <c r="E640" s="258" t="s">
        <v>21</v>
      </c>
      <c r="F640" s="259" t="s">
        <v>498</v>
      </c>
      <c r="G640" s="257"/>
      <c r="H640" s="258" t="s">
        <v>21</v>
      </c>
      <c r="I640" s="260"/>
      <c r="J640" s="257"/>
      <c r="K640" s="257"/>
      <c r="L640" s="261"/>
      <c r="M640" s="262"/>
      <c r="N640" s="263"/>
      <c r="O640" s="263"/>
      <c r="P640" s="263"/>
      <c r="Q640" s="263"/>
      <c r="R640" s="263"/>
      <c r="S640" s="263"/>
      <c r="T640" s="264"/>
      <c r="AT640" s="265" t="s">
        <v>182</v>
      </c>
      <c r="AU640" s="265" t="s">
        <v>79</v>
      </c>
      <c r="AV640" s="13" t="s">
        <v>77</v>
      </c>
      <c r="AW640" s="13" t="s">
        <v>33</v>
      </c>
      <c r="AX640" s="13" t="s">
        <v>69</v>
      </c>
      <c r="AY640" s="265" t="s">
        <v>174</v>
      </c>
    </row>
    <row r="641" s="11" customFormat="1">
      <c r="B641" s="233"/>
      <c r="C641" s="234"/>
      <c r="D641" s="235" t="s">
        <v>182</v>
      </c>
      <c r="E641" s="236" t="s">
        <v>21</v>
      </c>
      <c r="F641" s="237" t="s">
        <v>499</v>
      </c>
      <c r="G641" s="234"/>
      <c r="H641" s="238">
        <v>300.69200000000001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AT641" s="244" t="s">
        <v>182</v>
      </c>
      <c r="AU641" s="244" t="s">
        <v>79</v>
      </c>
      <c r="AV641" s="11" t="s">
        <v>79</v>
      </c>
      <c r="AW641" s="11" t="s">
        <v>33</v>
      </c>
      <c r="AX641" s="11" t="s">
        <v>69</v>
      </c>
      <c r="AY641" s="244" t="s">
        <v>174</v>
      </c>
    </row>
    <row r="642" s="11" customFormat="1">
      <c r="B642" s="233"/>
      <c r="C642" s="234"/>
      <c r="D642" s="235" t="s">
        <v>182</v>
      </c>
      <c r="E642" s="236" t="s">
        <v>21</v>
      </c>
      <c r="F642" s="237" t="s">
        <v>500</v>
      </c>
      <c r="G642" s="234"/>
      <c r="H642" s="238">
        <v>343.94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AT642" s="244" t="s">
        <v>182</v>
      </c>
      <c r="AU642" s="244" t="s">
        <v>79</v>
      </c>
      <c r="AV642" s="11" t="s">
        <v>79</v>
      </c>
      <c r="AW642" s="11" t="s">
        <v>33</v>
      </c>
      <c r="AX642" s="11" t="s">
        <v>69</v>
      </c>
      <c r="AY642" s="244" t="s">
        <v>174</v>
      </c>
    </row>
    <row r="643" s="13" customFormat="1">
      <c r="B643" s="256"/>
      <c r="C643" s="257"/>
      <c r="D643" s="235" t="s">
        <v>182</v>
      </c>
      <c r="E643" s="258" t="s">
        <v>21</v>
      </c>
      <c r="F643" s="259" t="s">
        <v>501</v>
      </c>
      <c r="G643" s="257"/>
      <c r="H643" s="258" t="s">
        <v>21</v>
      </c>
      <c r="I643" s="260"/>
      <c r="J643" s="257"/>
      <c r="K643" s="257"/>
      <c r="L643" s="261"/>
      <c r="M643" s="262"/>
      <c r="N643" s="263"/>
      <c r="O643" s="263"/>
      <c r="P643" s="263"/>
      <c r="Q643" s="263"/>
      <c r="R643" s="263"/>
      <c r="S643" s="263"/>
      <c r="T643" s="264"/>
      <c r="AT643" s="265" t="s">
        <v>182</v>
      </c>
      <c r="AU643" s="265" t="s">
        <v>79</v>
      </c>
      <c r="AV643" s="13" t="s">
        <v>77</v>
      </c>
      <c r="AW643" s="13" t="s">
        <v>33</v>
      </c>
      <c r="AX643" s="13" t="s">
        <v>69</v>
      </c>
      <c r="AY643" s="265" t="s">
        <v>174</v>
      </c>
    </row>
    <row r="644" s="11" customFormat="1">
      <c r="B644" s="233"/>
      <c r="C644" s="234"/>
      <c r="D644" s="235" t="s">
        <v>182</v>
      </c>
      <c r="E644" s="236" t="s">
        <v>21</v>
      </c>
      <c r="F644" s="237" t="s">
        <v>502</v>
      </c>
      <c r="G644" s="234"/>
      <c r="H644" s="238">
        <v>736.40200000000004</v>
      </c>
      <c r="I644" s="239"/>
      <c r="J644" s="234"/>
      <c r="K644" s="234"/>
      <c r="L644" s="240"/>
      <c r="M644" s="241"/>
      <c r="N644" s="242"/>
      <c r="O644" s="242"/>
      <c r="P644" s="242"/>
      <c r="Q644" s="242"/>
      <c r="R644" s="242"/>
      <c r="S644" s="242"/>
      <c r="T644" s="243"/>
      <c r="AT644" s="244" t="s">
        <v>182</v>
      </c>
      <c r="AU644" s="244" t="s">
        <v>79</v>
      </c>
      <c r="AV644" s="11" t="s">
        <v>79</v>
      </c>
      <c r="AW644" s="11" t="s">
        <v>33</v>
      </c>
      <c r="AX644" s="11" t="s">
        <v>69</v>
      </c>
      <c r="AY644" s="244" t="s">
        <v>174</v>
      </c>
    </row>
    <row r="645" s="13" customFormat="1">
      <c r="B645" s="256"/>
      <c r="C645" s="257"/>
      <c r="D645" s="235" t="s">
        <v>182</v>
      </c>
      <c r="E645" s="258" t="s">
        <v>21</v>
      </c>
      <c r="F645" s="259" t="s">
        <v>503</v>
      </c>
      <c r="G645" s="257"/>
      <c r="H645" s="258" t="s">
        <v>21</v>
      </c>
      <c r="I645" s="260"/>
      <c r="J645" s="257"/>
      <c r="K645" s="257"/>
      <c r="L645" s="261"/>
      <c r="M645" s="262"/>
      <c r="N645" s="263"/>
      <c r="O645" s="263"/>
      <c r="P645" s="263"/>
      <c r="Q645" s="263"/>
      <c r="R645" s="263"/>
      <c r="S645" s="263"/>
      <c r="T645" s="264"/>
      <c r="AT645" s="265" t="s">
        <v>182</v>
      </c>
      <c r="AU645" s="265" t="s">
        <v>79</v>
      </c>
      <c r="AV645" s="13" t="s">
        <v>77</v>
      </c>
      <c r="AW645" s="13" t="s">
        <v>33</v>
      </c>
      <c r="AX645" s="13" t="s">
        <v>69</v>
      </c>
      <c r="AY645" s="265" t="s">
        <v>174</v>
      </c>
    </row>
    <row r="646" s="11" customFormat="1">
      <c r="B646" s="233"/>
      <c r="C646" s="234"/>
      <c r="D646" s="235" t="s">
        <v>182</v>
      </c>
      <c r="E646" s="236" t="s">
        <v>21</v>
      </c>
      <c r="F646" s="237" t="s">
        <v>504</v>
      </c>
      <c r="G646" s="234"/>
      <c r="H646" s="238">
        <v>616.94600000000003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AT646" s="244" t="s">
        <v>182</v>
      </c>
      <c r="AU646" s="244" t="s">
        <v>79</v>
      </c>
      <c r="AV646" s="11" t="s">
        <v>79</v>
      </c>
      <c r="AW646" s="11" t="s">
        <v>33</v>
      </c>
      <c r="AX646" s="11" t="s">
        <v>69</v>
      </c>
      <c r="AY646" s="244" t="s">
        <v>174</v>
      </c>
    </row>
    <row r="647" s="11" customFormat="1">
      <c r="B647" s="233"/>
      <c r="C647" s="234"/>
      <c r="D647" s="235" t="s">
        <v>182</v>
      </c>
      <c r="E647" s="236" t="s">
        <v>21</v>
      </c>
      <c r="F647" s="237" t="s">
        <v>505</v>
      </c>
      <c r="G647" s="234"/>
      <c r="H647" s="238">
        <v>902.16099999999994</v>
      </c>
      <c r="I647" s="239"/>
      <c r="J647" s="234"/>
      <c r="K647" s="234"/>
      <c r="L647" s="240"/>
      <c r="M647" s="241"/>
      <c r="N647" s="242"/>
      <c r="O647" s="242"/>
      <c r="P647" s="242"/>
      <c r="Q647" s="242"/>
      <c r="R647" s="242"/>
      <c r="S647" s="242"/>
      <c r="T647" s="243"/>
      <c r="AT647" s="244" t="s">
        <v>182</v>
      </c>
      <c r="AU647" s="244" t="s">
        <v>79</v>
      </c>
      <c r="AV647" s="11" t="s">
        <v>79</v>
      </c>
      <c r="AW647" s="11" t="s">
        <v>33</v>
      </c>
      <c r="AX647" s="11" t="s">
        <v>69</v>
      </c>
      <c r="AY647" s="244" t="s">
        <v>174</v>
      </c>
    </row>
    <row r="648" s="11" customFormat="1">
      <c r="B648" s="233"/>
      <c r="C648" s="234"/>
      <c r="D648" s="235" t="s">
        <v>182</v>
      </c>
      <c r="E648" s="236" t="s">
        <v>21</v>
      </c>
      <c r="F648" s="237" t="s">
        <v>506</v>
      </c>
      <c r="G648" s="234"/>
      <c r="H648" s="238">
        <v>361.19499999999999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AT648" s="244" t="s">
        <v>182</v>
      </c>
      <c r="AU648" s="244" t="s">
        <v>79</v>
      </c>
      <c r="AV648" s="11" t="s">
        <v>79</v>
      </c>
      <c r="AW648" s="11" t="s">
        <v>33</v>
      </c>
      <c r="AX648" s="11" t="s">
        <v>69</v>
      </c>
      <c r="AY648" s="244" t="s">
        <v>174</v>
      </c>
    </row>
    <row r="649" s="13" customFormat="1">
      <c r="B649" s="256"/>
      <c r="C649" s="257"/>
      <c r="D649" s="235" t="s">
        <v>182</v>
      </c>
      <c r="E649" s="258" t="s">
        <v>21</v>
      </c>
      <c r="F649" s="259" t="s">
        <v>507</v>
      </c>
      <c r="G649" s="257"/>
      <c r="H649" s="258" t="s">
        <v>21</v>
      </c>
      <c r="I649" s="260"/>
      <c r="J649" s="257"/>
      <c r="K649" s="257"/>
      <c r="L649" s="261"/>
      <c r="M649" s="262"/>
      <c r="N649" s="263"/>
      <c r="O649" s="263"/>
      <c r="P649" s="263"/>
      <c r="Q649" s="263"/>
      <c r="R649" s="263"/>
      <c r="S649" s="263"/>
      <c r="T649" s="264"/>
      <c r="AT649" s="265" t="s">
        <v>182</v>
      </c>
      <c r="AU649" s="265" t="s">
        <v>79</v>
      </c>
      <c r="AV649" s="13" t="s">
        <v>77</v>
      </c>
      <c r="AW649" s="13" t="s">
        <v>33</v>
      </c>
      <c r="AX649" s="13" t="s">
        <v>69</v>
      </c>
      <c r="AY649" s="265" t="s">
        <v>174</v>
      </c>
    </row>
    <row r="650" s="11" customFormat="1">
      <c r="B650" s="233"/>
      <c r="C650" s="234"/>
      <c r="D650" s="235" t="s">
        <v>182</v>
      </c>
      <c r="E650" s="236" t="s">
        <v>21</v>
      </c>
      <c r="F650" s="237" t="s">
        <v>508</v>
      </c>
      <c r="G650" s="234"/>
      <c r="H650" s="238">
        <v>103.56399999999999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AT650" s="244" t="s">
        <v>182</v>
      </c>
      <c r="AU650" s="244" t="s">
        <v>79</v>
      </c>
      <c r="AV650" s="11" t="s">
        <v>79</v>
      </c>
      <c r="AW650" s="11" t="s">
        <v>33</v>
      </c>
      <c r="AX650" s="11" t="s">
        <v>69</v>
      </c>
      <c r="AY650" s="244" t="s">
        <v>174</v>
      </c>
    </row>
    <row r="651" s="11" customFormat="1">
      <c r="B651" s="233"/>
      <c r="C651" s="234"/>
      <c r="D651" s="235" t="s">
        <v>182</v>
      </c>
      <c r="E651" s="236" t="s">
        <v>21</v>
      </c>
      <c r="F651" s="237" t="s">
        <v>509</v>
      </c>
      <c r="G651" s="234"/>
      <c r="H651" s="238">
        <v>115.944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AT651" s="244" t="s">
        <v>182</v>
      </c>
      <c r="AU651" s="244" t="s">
        <v>79</v>
      </c>
      <c r="AV651" s="11" t="s">
        <v>79</v>
      </c>
      <c r="AW651" s="11" t="s">
        <v>33</v>
      </c>
      <c r="AX651" s="11" t="s">
        <v>69</v>
      </c>
      <c r="AY651" s="244" t="s">
        <v>174</v>
      </c>
    </row>
    <row r="652" s="11" customFormat="1">
      <c r="B652" s="233"/>
      <c r="C652" s="234"/>
      <c r="D652" s="235" t="s">
        <v>182</v>
      </c>
      <c r="E652" s="236" t="s">
        <v>21</v>
      </c>
      <c r="F652" s="237" t="s">
        <v>510</v>
      </c>
      <c r="G652" s="234"/>
      <c r="H652" s="238">
        <v>180.31999999999999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182</v>
      </c>
      <c r="AU652" s="244" t="s">
        <v>79</v>
      </c>
      <c r="AV652" s="11" t="s">
        <v>79</v>
      </c>
      <c r="AW652" s="11" t="s">
        <v>33</v>
      </c>
      <c r="AX652" s="11" t="s">
        <v>69</v>
      </c>
      <c r="AY652" s="244" t="s">
        <v>174</v>
      </c>
    </row>
    <row r="653" s="12" customFormat="1">
      <c r="B653" s="245"/>
      <c r="C653" s="246"/>
      <c r="D653" s="235" t="s">
        <v>182</v>
      </c>
      <c r="E653" s="247" t="s">
        <v>21</v>
      </c>
      <c r="F653" s="248" t="s">
        <v>184</v>
      </c>
      <c r="G653" s="246"/>
      <c r="H653" s="249">
        <v>3661.1640000000002</v>
      </c>
      <c r="I653" s="250"/>
      <c r="J653" s="246"/>
      <c r="K653" s="246"/>
      <c r="L653" s="251"/>
      <c r="M653" s="252"/>
      <c r="N653" s="253"/>
      <c r="O653" s="253"/>
      <c r="P653" s="253"/>
      <c r="Q653" s="253"/>
      <c r="R653" s="253"/>
      <c r="S653" s="253"/>
      <c r="T653" s="254"/>
      <c r="AT653" s="255" t="s">
        <v>182</v>
      </c>
      <c r="AU653" s="255" t="s">
        <v>79</v>
      </c>
      <c r="AV653" s="12" t="s">
        <v>181</v>
      </c>
      <c r="AW653" s="12" t="s">
        <v>33</v>
      </c>
      <c r="AX653" s="12" t="s">
        <v>77</v>
      </c>
      <c r="AY653" s="255" t="s">
        <v>174</v>
      </c>
    </row>
    <row r="654" s="1" customFormat="1" ht="25.5" customHeight="1">
      <c r="B654" s="46"/>
      <c r="C654" s="221" t="s">
        <v>909</v>
      </c>
      <c r="D654" s="221" t="s">
        <v>176</v>
      </c>
      <c r="E654" s="222" t="s">
        <v>910</v>
      </c>
      <c r="F654" s="223" t="s">
        <v>911</v>
      </c>
      <c r="G654" s="224" t="s">
        <v>201</v>
      </c>
      <c r="H654" s="225">
        <v>212.80000000000001</v>
      </c>
      <c r="I654" s="226"/>
      <c r="J654" s="227">
        <f>ROUND(I654*H654,2)</f>
        <v>0</v>
      </c>
      <c r="K654" s="223" t="s">
        <v>180</v>
      </c>
      <c r="L654" s="72"/>
      <c r="M654" s="228" t="s">
        <v>21</v>
      </c>
      <c r="N654" s="229" t="s">
        <v>40</v>
      </c>
      <c r="O654" s="47"/>
      <c r="P654" s="230">
        <f>O654*H654</f>
        <v>0</v>
      </c>
      <c r="Q654" s="230">
        <v>0</v>
      </c>
      <c r="R654" s="230">
        <f>Q654*H654</f>
        <v>0</v>
      </c>
      <c r="S654" s="230">
        <v>0.058999999999999997</v>
      </c>
      <c r="T654" s="231">
        <f>S654*H654</f>
        <v>12.555199999999999</v>
      </c>
      <c r="AR654" s="24" t="s">
        <v>181</v>
      </c>
      <c r="AT654" s="24" t="s">
        <v>176</v>
      </c>
      <c r="AU654" s="24" t="s">
        <v>79</v>
      </c>
      <c r="AY654" s="24" t="s">
        <v>174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77</v>
      </c>
      <c r="BK654" s="232">
        <f>ROUND(I654*H654,2)</f>
        <v>0</v>
      </c>
      <c r="BL654" s="24" t="s">
        <v>181</v>
      </c>
      <c r="BM654" s="24" t="s">
        <v>912</v>
      </c>
    </row>
    <row r="655" s="11" customFormat="1">
      <c r="B655" s="233"/>
      <c r="C655" s="234"/>
      <c r="D655" s="235" t="s">
        <v>182</v>
      </c>
      <c r="E655" s="236" t="s">
        <v>21</v>
      </c>
      <c r="F655" s="237" t="s">
        <v>913</v>
      </c>
      <c r="G655" s="234"/>
      <c r="H655" s="238">
        <v>212.80000000000001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AT655" s="244" t="s">
        <v>182</v>
      </c>
      <c r="AU655" s="244" t="s">
        <v>79</v>
      </c>
      <c r="AV655" s="11" t="s">
        <v>79</v>
      </c>
      <c r="AW655" s="11" t="s">
        <v>33</v>
      </c>
      <c r="AX655" s="11" t="s">
        <v>69</v>
      </c>
      <c r="AY655" s="244" t="s">
        <v>174</v>
      </c>
    </row>
    <row r="656" s="12" customFormat="1">
      <c r="B656" s="245"/>
      <c r="C656" s="246"/>
      <c r="D656" s="235" t="s">
        <v>182</v>
      </c>
      <c r="E656" s="247" t="s">
        <v>21</v>
      </c>
      <c r="F656" s="248" t="s">
        <v>184</v>
      </c>
      <c r="G656" s="246"/>
      <c r="H656" s="249">
        <v>212.80000000000001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AT656" s="255" t="s">
        <v>182</v>
      </c>
      <c r="AU656" s="255" t="s">
        <v>79</v>
      </c>
      <c r="AV656" s="12" t="s">
        <v>181</v>
      </c>
      <c r="AW656" s="12" t="s">
        <v>33</v>
      </c>
      <c r="AX656" s="12" t="s">
        <v>77</v>
      </c>
      <c r="AY656" s="255" t="s">
        <v>174</v>
      </c>
    </row>
    <row r="657" s="1" customFormat="1" ht="16.5" customHeight="1">
      <c r="B657" s="46"/>
      <c r="C657" s="221" t="s">
        <v>525</v>
      </c>
      <c r="D657" s="221" t="s">
        <v>176</v>
      </c>
      <c r="E657" s="222" t="s">
        <v>914</v>
      </c>
      <c r="F657" s="223" t="s">
        <v>915</v>
      </c>
      <c r="G657" s="224" t="s">
        <v>201</v>
      </c>
      <c r="H657" s="225">
        <v>4</v>
      </c>
      <c r="I657" s="226"/>
      <c r="J657" s="227">
        <f>ROUND(I657*H657,2)</f>
        <v>0</v>
      </c>
      <c r="K657" s="223" t="s">
        <v>180</v>
      </c>
      <c r="L657" s="72"/>
      <c r="M657" s="228" t="s">
        <v>21</v>
      </c>
      <c r="N657" s="229" t="s">
        <v>40</v>
      </c>
      <c r="O657" s="47"/>
      <c r="P657" s="230">
        <f>O657*H657</f>
        <v>0</v>
      </c>
      <c r="Q657" s="230">
        <v>0</v>
      </c>
      <c r="R657" s="230">
        <f>Q657*H657</f>
        <v>0</v>
      </c>
      <c r="S657" s="230">
        <v>0.050000000000000003</v>
      </c>
      <c r="T657" s="231">
        <f>S657*H657</f>
        <v>0.20000000000000001</v>
      </c>
      <c r="AR657" s="24" t="s">
        <v>181</v>
      </c>
      <c r="AT657" s="24" t="s">
        <v>176</v>
      </c>
      <c r="AU657" s="24" t="s">
        <v>79</v>
      </c>
      <c r="AY657" s="24" t="s">
        <v>174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4" t="s">
        <v>77</v>
      </c>
      <c r="BK657" s="232">
        <f>ROUND(I657*H657,2)</f>
        <v>0</v>
      </c>
      <c r="BL657" s="24" t="s">
        <v>181</v>
      </c>
      <c r="BM657" s="24" t="s">
        <v>916</v>
      </c>
    </row>
    <row r="658" s="11" customFormat="1">
      <c r="B658" s="233"/>
      <c r="C658" s="234"/>
      <c r="D658" s="235" t="s">
        <v>182</v>
      </c>
      <c r="E658" s="236" t="s">
        <v>21</v>
      </c>
      <c r="F658" s="237" t="s">
        <v>917</v>
      </c>
      <c r="G658" s="234"/>
      <c r="H658" s="238">
        <v>4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AT658" s="244" t="s">
        <v>182</v>
      </c>
      <c r="AU658" s="244" t="s">
        <v>79</v>
      </c>
      <c r="AV658" s="11" t="s">
        <v>79</v>
      </c>
      <c r="AW658" s="11" t="s">
        <v>33</v>
      </c>
      <c r="AX658" s="11" t="s">
        <v>69</v>
      </c>
      <c r="AY658" s="244" t="s">
        <v>174</v>
      </c>
    </row>
    <row r="659" s="12" customFormat="1">
      <c r="B659" s="245"/>
      <c r="C659" s="246"/>
      <c r="D659" s="235" t="s">
        <v>182</v>
      </c>
      <c r="E659" s="247" t="s">
        <v>21</v>
      </c>
      <c r="F659" s="248" t="s">
        <v>184</v>
      </c>
      <c r="G659" s="246"/>
      <c r="H659" s="249">
        <v>4</v>
      </c>
      <c r="I659" s="250"/>
      <c r="J659" s="246"/>
      <c r="K659" s="246"/>
      <c r="L659" s="251"/>
      <c r="M659" s="252"/>
      <c r="N659" s="253"/>
      <c r="O659" s="253"/>
      <c r="P659" s="253"/>
      <c r="Q659" s="253"/>
      <c r="R659" s="253"/>
      <c r="S659" s="253"/>
      <c r="T659" s="254"/>
      <c r="AT659" s="255" t="s">
        <v>182</v>
      </c>
      <c r="AU659" s="255" t="s">
        <v>79</v>
      </c>
      <c r="AV659" s="12" t="s">
        <v>181</v>
      </c>
      <c r="AW659" s="12" t="s">
        <v>33</v>
      </c>
      <c r="AX659" s="12" t="s">
        <v>77</v>
      </c>
      <c r="AY659" s="255" t="s">
        <v>174</v>
      </c>
    </row>
    <row r="660" s="1" customFormat="1" ht="16.5" customHeight="1">
      <c r="B660" s="46"/>
      <c r="C660" s="221" t="s">
        <v>918</v>
      </c>
      <c r="D660" s="221" t="s">
        <v>176</v>
      </c>
      <c r="E660" s="222" t="s">
        <v>919</v>
      </c>
      <c r="F660" s="223" t="s">
        <v>920</v>
      </c>
      <c r="G660" s="224" t="s">
        <v>201</v>
      </c>
      <c r="H660" s="225">
        <v>214.99199999999999</v>
      </c>
      <c r="I660" s="226"/>
      <c r="J660" s="227">
        <f>ROUND(I660*H660,2)</f>
        <v>0</v>
      </c>
      <c r="K660" s="223" t="s">
        <v>180</v>
      </c>
      <c r="L660" s="72"/>
      <c r="M660" s="228" t="s">
        <v>21</v>
      </c>
      <c r="N660" s="229" t="s">
        <v>40</v>
      </c>
      <c r="O660" s="47"/>
      <c r="P660" s="230">
        <f>O660*H660</f>
        <v>0</v>
      </c>
      <c r="Q660" s="230">
        <v>0</v>
      </c>
      <c r="R660" s="230">
        <f>Q660*H660</f>
        <v>0</v>
      </c>
      <c r="S660" s="230">
        <v>0.068000000000000005</v>
      </c>
      <c r="T660" s="231">
        <f>S660*H660</f>
        <v>14.619456</v>
      </c>
      <c r="AR660" s="24" t="s">
        <v>181</v>
      </c>
      <c r="AT660" s="24" t="s">
        <v>176</v>
      </c>
      <c r="AU660" s="24" t="s">
        <v>79</v>
      </c>
      <c r="AY660" s="24" t="s">
        <v>174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24" t="s">
        <v>77</v>
      </c>
      <c r="BK660" s="232">
        <f>ROUND(I660*H660,2)</f>
        <v>0</v>
      </c>
      <c r="BL660" s="24" t="s">
        <v>181</v>
      </c>
      <c r="BM660" s="24" t="s">
        <v>921</v>
      </c>
    </row>
    <row r="661" s="13" customFormat="1">
      <c r="B661" s="256"/>
      <c r="C661" s="257"/>
      <c r="D661" s="235" t="s">
        <v>182</v>
      </c>
      <c r="E661" s="258" t="s">
        <v>21</v>
      </c>
      <c r="F661" s="259" t="s">
        <v>514</v>
      </c>
      <c r="G661" s="257"/>
      <c r="H661" s="258" t="s">
        <v>21</v>
      </c>
      <c r="I661" s="260"/>
      <c r="J661" s="257"/>
      <c r="K661" s="257"/>
      <c r="L661" s="261"/>
      <c r="M661" s="262"/>
      <c r="N661" s="263"/>
      <c r="O661" s="263"/>
      <c r="P661" s="263"/>
      <c r="Q661" s="263"/>
      <c r="R661" s="263"/>
      <c r="S661" s="263"/>
      <c r="T661" s="264"/>
      <c r="AT661" s="265" t="s">
        <v>182</v>
      </c>
      <c r="AU661" s="265" t="s">
        <v>79</v>
      </c>
      <c r="AV661" s="13" t="s">
        <v>77</v>
      </c>
      <c r="AW661" s="13" t="s">
        <v>33</v>
      </c>
      <c r="AX661" s="13" t="s">
        <v>69</v>
      </c>
      <c r="AY661" s="265" t="s">
        <v>174</v>
      </c>
    </row>
    <row r="662" s="13" customFormat="1">
      <c r="B662" s="256"/>
      <c r="C662" s="257"/>
      <c r="D662" s="235" t="s">
        <v>182</v>
      </c>
      <c r="E662" s="258" t="s">
        <v>21</v>
      </c>
      <c r="F662" s="259" t="s">
        <v>498</v>
      </c>
      <c r="G662" s="257"/>
      <c r="H662" s="258" t="s">
        <v>21</v>
      </c>
      <c r="I662" s="260"/>
      <c r="J662" s="257"/>
      <c r="K662" s="257"/>
      <c r="L662" s="261"/>
      <c r="M662" s="262"/>
      <c r="N662" s="263"/>
      <c r="O662" s="263"/>
      <c r="P662" s="263"/>
      <c r="Q662" s="263"/>
      <c r="R662" s="263"/>
      <c r="S662" s="263"/>
      <c r="T662" s="264"/>
      <c r="AT662" s="265" t="s">
        <v>182</v>
      </c>
      <c r="AU662" s="265" t="s">
        <v>79</v>
      </c>
      <c r="AV662" s="13" t="s">
        <v>77</v>
      </c>
      <c r="AW662" s="13" t="s">
        <v>33</v>
      </c>
      <c r="AX662" s="13" t="s">
        <v>69</v>
      </c>
      <c r="AY662" s="265" t="s">
        <v>174</v>
      </c>
    </row>
    <row r="663" s="11" customFormat="1">
      <c r="B663" s="233"/>
      <c r="C663" s="234"/>
      <c r="D663" s="235" t="s">
        <v>182</v>
      </c>
      <c r="E663" s="236" t="s">
        <v>21</v>
      </c>
      <c r="F663" s="237" t="s">
        <v>922</v>
      </c>
      <c r="G663" s="234"/>
      <c r="H663" s="238">
        <v>76.680000000000007</v>
      </c>
      <c r="I663" s="239"/>
      <c r="J663" s="234"/>
      <c r="K663" s="234"/>
      <c r="L663" s="240"/>
      <c r="M663" s="241"/>
      <c r="N663" s="242"/>
      <c r="O663" s="242"/>
      <c r="P663" s="242"/>
      <c r="Q663" s="242"/>
      <c r="R663" s="242"/>
      <c r="S663" s="242"/>
      <c r="T663" s="243"/>
      <c r="AT663" s="244" t="s">
        <v>182</v>
      </c>
      <c r="AU663" s="244" t="s">
        <v>79</v>
      </c>
      <c r="AV663" s="11" t="s">
        <v>79</v>
      </c>
      <c r="AW663" s="11" t="s">
        <v>33</v>
      </c>
      <c r="AX663" s="11" t="s">
        <v>69</v>
      </c>
      <c r="AY663" s="244" t="s">
        <v>174</v>
      </c>
    </row>
    <row r="664" s="13" customFormat="1">
      <c r="B664" s="256"/>
      <c r="C664" s="257"/>
      <c r="D664" s="235" t="s">
        <v>182</v>
      </c>
      <c r="E664" s="258" t="s">
        <v>21</v>
      </c>
      <c r="F664" s="259" t="s">
        <v>501</v>
      </c>
      <c r="G664" s="257"/>
      <c r="H664" s="258" t="s">
        <v>21</v>
      </c>
      <c r="I664" s="260"/>
      <c r="J664" s="257"/>
      <c r="K664" s="257"/>
      <c r="L664" s="261"/>
      <c r="M664" s="262"/>
      <c r="N664" s="263"/>
      <c r="O664" s="263"/>
      <c r="P664" s="263"/>
      <c r="Q664" s="263"/>
      <c r="R664" s="263"/>
      <c r="S664" s="263"/>
      <c r="T664" s="264"/>
      <c r="AT664" s="265" t="s">
        <v>182</v>
      </c>
      <c r="AU664" s="265" t="s">
        <v>79</v>
      </c>
      <c r="AV664" s="13" t="s">
        <v>77</v>
      </c>
      <c r="AW664" s="13" t="s">
        <v>33</v>
      </c>
      <c r="AX664" s="13" t="s">
        <v>69</v>
      </c>
      <c r="AY664" s="265" t="s">
        <v>174</v>
      </c>
    </row>
    <row r="665" s="11" customFormat="1">
      <c r="B665" s="233"/>
      <c r="C665" s="234"/>
      <c r="D665" s="235" t="s">
        <v>182</v>
      </c>
      <c r="E665" s="236" t="s">
        <v>21</v>
      </c>
      <c r="F665" s="237" t="s">
        <v>923</v>
      </c>
      <c r="G665" s="234"/>
      <c r="H665" s="238">
        <v>69.156000000000006</v>
      </c>
      <c r="I665" s="239"/>
      <c r="J665" s="234"/>
      <c r="K665" s="234"/>
      <c r="L665" s="240"/>
      <c r="M665" s="241"/>
      <c r="N665" s="242"/>
      <c r="O665" s="242"/>
      <c r="P665" s="242"/>
      <c r="Q665" s="242"/>
      <c r="R665" s="242"/>
      <c r="S665" s="242"/>
      <c r="T665" s="243"/>
      <c r="AT665" s="244" t="s">
        <v>182</v>
      </c>
      <c r="AU665" s="244" t="s">
        <v>79</v>
      </c>
      <c r="AV665" s="11" t="s">
        <v>79</v>
      </c>
      <c r="AW665" s="11" t="s">
        <v>33</v>
      </c>
      <c r="AX665" s="11" t="s">
        <v>69</v>
      </c>
      <c r="AY665" s="244" t="s">
        <v>174</v>
      </c>
    </row>
    <row r="666" s="13" customFormat="1">
      <c r="B666" s="256"/>
      <c r="C666" s="257"/>
      <c r="D666" s="235" t="s">
        <v>182</v>
      </c>
      <c r="E666" s="258" t="s">
        <v>21</v>
      </c>
      <c r="F666" s="259" t="s">
        <v>503</v>
      </c>
      <c r="G666" s="257"/>
      <c r="H666" s="258" t="s">
        <v>21</v>
      </c>
      <c r="I666" s="260"/>
      <c r="J666" s="257"/>
      <c r="K666" s="257"/>
      <c r="L666" s="261"/>
      <c r="M666" s="262"/>
      <c r="N666" s="263"/>
      <c r="O666" s="263"/>
      <c r="P666" s="263"/>
      <c r="Q666" s="263"/>
      <c r="R666" s="263"/>
      <c r="S666" s="263"/>
      <c r="T666" s="264"/>
      <c r="AT666" s="265" t="s">
        <v>182</v>
      </c>
      <c r="AU666" s="265" t="s">
        <v>79</v>
      </c>
      <c r="AV666" s="13" t="s">
        <v>77</v>
      </c>
      <c r="AW666" s="13" t="s">
        <v>33</v>
      </c>
      <c r="AX666" s="13" t="s">
        <v>69</v>
      </c>
      <c r="AY666" s="265" t="s">
        <v>174</v>
      </c>
    </row>
    <row r="667" s="11" customFormat="1">
      <c r="B667" s="233"/>
      <c r="C667" s="234"/>
      <c r="D667" s="235" t="s">
        <v>182</v>
      </c>
      <c r="E667" s="236" t="s">
        <v>21</v>
      </c>
      <c r="F667" s="237" t="s">
        <v>923</v>
      </c>
      <c r="G667" s="234"/>
      <c r="H667" s="238">
        <v>69.156000000000006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AT667" s="244" t="s">
        <v>182</v>
      </c>
      <c r="AU667" s="244" t="s">
        <v>79</v>
      </c>
      <c r="AV667" s="11" t="s">
        <v>79</v>
      </c>
      <c r="AW667" s="11" t="s">
        <v>33</v>
      </c>
      <c r="AX667" s="11" t="s">
        <v>69</v>
      </c>
      <c r="AY667" s="244" t="s">
        <v>174</v>
      </c>
    </row>
    <row r="668" s="12" customFormat="1">
      <c r="B668" s="245"/>
      <c r="C668" s="246"/>
      <c r="D668" s="235" t="s">
        <v>182</v>
      </c>
      <c r="E668" s="247" t="s">
        <v>21</v>
      </c>
      <c r="F668" s="248" t="s">
        <v>184</v>
      </c>
      <c r="G668" s="246"/>
      <c r="H668" s="249">
        <v>214.99199999999999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AT668" s="255" t="s">
        <v>182</v>
      </c>
      <c r="AU668" s="255" t="s">
        <v>79</v>
      </c>
      <c r="AV668" s="12" t="s">
        <v>181</v>
      </c>
      <c r="AW668" s="12" t="s">
        <v>33</v>
      </c>
      <c r="AX668" s="12" t="s">
        <v>77</v>
      </c>
      <c r="AY668" s="255" t="s">
        <v>174</v>
      </c>
    </row>
    <row r="669" s="1" customFormat="1" ht="16.5" customHeight="1">
      <c r="B669" s="46"/>
      <c r="C669" s="221" t="s">
        <v>528</v>
      </c>
      <c r="D669" s="221" t="s">
        <v>176</v>
      </c>
      <c r="E669" s="222" t="s">
        <v>924</v>
      </c>
      <c r="F669" s="223" t="s">
        <v>925</v>
      </c>
      <c r="G669" s="224" t="s">
        <v>201</v>
      </c>
      <c r="H669" s="225">
        <v>530.99800000000005</v>
      </c>
      <c r="I669" s="226"/>
      <c r="J669" s="227">
        <f>ROUND(I669*H669,2)</f>
        <v>0</v>
      </c>
      <c r="K669" s="223" t="s">
        <v>180</v>
      </c>
      <c r="L669" s="72"/>
      <c r="M669" s="228" t="s">
        <v>21</v>
      </c>
      <c r="N669" s="229" t="s">
        <v>40</v>
      </c>
      <c r="O669" s="47"/>
      <c r="P669" s="230">
        <f>O669*H669</f>
        <v>0</v>
      </c>
      <c r="Q669" s="230">
        <v>0</v>
      </c>
      <c r="R669" s="230">
        <f>Q669*H669</f>
        <v>0</v>
      </c>
      <c r="S669" s="230">
        <v>0.063</v>
      </c>
      <c r="T669" s="231">
        <f>S669*H669</f>
        <v>33.452874000000001</v>
      </c>
      <c r="AR669" s="24" t="s">
        <v>181</v>
      </c>
      <c r="AT669" s="24" t="s">
        <v>176</v>
      </c>
      <c r="AU669" s="24" t="s">
        <v>79</v>
      </c>
      <c r="AY669" s="24" t="s">
        <v>174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24" t="s">
        <v>77</v>
      </c>
      <c r="BK669" s="232">
        <f>ROUND(I669*H669,2)</f>
        <v>0</v>
      </c>
      <c r="BL669" s="24" t="s">
        <v>181</v>
      </c>
      <c r="BM669" s="24" t="s">
        <v>926</v>
      </c>
    </row>
    <row r="670" s="11" customFormat="1">
      <c r="B670" s="233"/>
      <c r="C670" s="234"/>
      <c r="D670" s="235" t="s">
        <v>182</v>
      </c>
      <c r="E670" s="236" t="s">
        <v>21</v>
      </c>
      <c r="F670" s="237" t="s">
        <v>457</v>
      </c>
      <c r="G670" s="234"/>
      <c r="H670" s="238">
        <v>530.99800000000005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AT670" s="244" t="s">
        <v>182</v>
      </c>
      <c r="AU670" s="244" t="s">
        <v>79</v>
      </c>
      <c r="AV670" s="11" t="s">
        <v>79</v>
      </c>
      <c r="AW670" s="11" t="s">
        <v>33</v>
      </c>
      <c r="AX670" s="11" t="s">
        <v>69</v>
      </c>
      <c r="AY670" s="244" t="s">
        <v>174</v>
      </c>
    </row>
    <row r="671" s="12" customFormat="1">
      <c r="B671" s="245"/>
      <c r="C671" s="246"/>
      <c r="D671" s="235" t="s">
        <v>182</v>
      </c>
      <c r="E671" s="247" t="s">
        <v>21</v>
      </c>
      <c r="F671" s="248" t="s">
        <v>184</v>
      </c>
      <c r="G671" s="246"/>
      <c r="H671" s="249">
        <v>530.99800000000005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AT671" s="255" t="s">
        <v>182</v>
      </c>
      <c r="AU671" s="255" t="s">
        <v>79</v>
      </c>
      <c r="AV671" s="12" t="s">
        <v>181</v>
      </c>
      <c r="AW671" s="12" t="s">
        <v>33</v>
      </c>
      <c r="AX671" s="12" t="s">
        <v>77</v>
      </c>
      <c r="AY671" s="255" t="s">
        <v>174</v>
      </c>
    </row>
    <row r="672" s="1" customFormat="1" ht="25.5" customHeight="1">
      <c r="B672" s="46"/>
      <c r="C672" s="221" t="s">
        <v>927</v>
      </c>
      <c r="D672" s="221" t="s">
        <v>176</v>
      </c>
      <c r="E672" s="222" t="s">
        <v>928</v>
      </c>
      <c r="F672" s="223" t="s">
        <v>929</v>
      </c>
      <c r="G672" s="224" t="s">
        <v>384</v>
      </c>
      <c r="H672" s="225">
        <v>1</v>
      </c>
      <c r="I672" s="226"/>
      <c r="J672" s="227">
        <f>ROUND(I672*H672,2)</f>
        <v>0</v>
      </c>
      <c r="K672" s="223" t="s">
        <v>21</v>
      </c>
      <c r="L672" s="72"/>
      <c r="M672" s="228" t="s">
        <v>21</v>
      </c>
      <c r="N672" s="229" t="s">
        <v>40</v>
      </c>
      <c r="O672" s="47"/>
      <c r="P672" s="230">
        <f>O672*H672</f>
        <v>0</v>
      </c>
      <c r="Q672" s="230">
        <v>0</v>
      </c>
      <c r="R672" s="230">
        <f>Q672*H672</f>
        <v>0</v>
      </c>
      <c r="S672" s="230">
        <v>0</v>
      </c>
      <c r="T672" s="231">
        <f>S672*H672</f>
        <v>0</v>
      </c>
      <c r="AR672" s="24" t="s">
        <v>181</v>
      </c>
      <c r="AT672" s="24" t="s">
        <v>176</v>
      </c>
      <c r="AU672" s="24" t="s">
        <v>79</v>
      </c>
      <c r="AY672" s="24" t="s">
        <v>174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24" t="s">
        <v>77</v>
      </c>
      <c r="BK672" s="232">
        <f>ROUND(I672*H672,2)</f>
        <v>0</v>
      </c>
      <c r="BL672" s="24" t="s">
        <v>181</v>
      </c>
      <c r="BM672" s="24" t="s">
        <v>930</v>
      </c>
    </row>
    <row r="673" s="11" customFormat="1">
      <c r="B673" s="233"/>
      <c r="C673" s="234"/>
      <c r="D673" s="235" t="s">
        <v>182</v>
      </c>
      <c r="E673" s="236" t="s">
        <v>21</v>
      </c>
      <c r="F673" s="237" t="s">
        <v>931</v>
      </c>
      <c r="G673" s="234"/>
      <c r="H673" s="238">
        <v>1</v>
      </c>
      <c r="I673" s="239"/>
      <c r="J673" s="234"/>
      <c r="K673" s="234"/>
      <c r="L673" s="240"/>
      <c r="M673" s="241"/>
      <c r="N673" s="242"/>
      <c r="O673" s="242"/>
      <c r="P673" s="242"/>
      <c r="Q673" s="242"/>
      <c r="R673" s="242"/>
      <c r="S673" s="242"/>
      <c r="T673" s="243"/>
      <c r="AT673" s="244" t="s">
        <v>182</v>
      </c>
      <c r="AU673" s="244" t="s">
        <v>79</v>
      </c>
      <c r="AV673" s="11" t="s">
        <v>79</v>
      </c>
      <c r="AW673" s="11" t="s">
        <v>33</v>
      </c>
      <c r="AX673" s="11" t="s">
        <v>69</v>
      </c>
      <c r="AY673" s="244" t="s">
        <v>174</v>
      </c>
    </row>
    <row r="674" s="12" customFormat="1">
      <c r="B674" s="245"/>
      <c r="C674" s="246"/>
      <c r="D674" s="235" t="s">
        <v>182</v>
      </c>
      <c r="E674" s="247" t="s">
        <v>21</v>
      </c>
      <c r="F674" s="248" t="s">
        <v>184</v>
      </c>
      <c r="G674" s="246"/>
      <c r="H674" s="249">
        <v>1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AT674" s="255" t="s">
        <v>182</v>
      </c>
      <c r="AU674" s="255" t="s">
        <v>79</v>
      </c>
      <c r="AV674" s="12" t="s">
        <v>181</v>
      </c>
      <c r="AW674" s="12" t="s">
        <v>33</v>
      </c>
      <c r="AX674" s="12" t="s">
        <v>77</v>
      </c>
      <c r="AY674" s="255" t="s">
        <v>174</v>
      </c>
    </row>
    <row r="675" s="1" customFormat="1" ht="25.5" customHeight="1">
      <c r="B675" s="46"/>
      <c r="C675" s="221" t="s">
        <v>535</v>
      </c>
      <c r="D675" s="221" t="s">
        <v>176</v>
      </c>
      <c r="E675" s="222" t="s">
        <v>932</v>
      </c>
      <c r="F675" s="223" t="s">
        <v>933</v>
      </c>
      <c r="G675" s="224" t="s">
        <v>384</v>
      </c>
      <c r="H675" s="225">
        <v>5</v>
      </c>
      <c r="I675" s="226"/>
      <c r="J675" s="227">
        <f>ROUND(I675*H675,2)</f>
        <v>0</v>
      </c>
      <c r="K675" s="223" t="s">
        <v>21</v>
      </c>
      <c r="L675" s="72"/>
      <c r="M675" s="228" t="s">
        <v>21</v>
      </c>
      <c r="N675" s="229" t="s">
        <v>40</v>
      </c>
      <c r="O675" s="47"/>
      <c r="P675" s="230">
        <f>O675*H675</f>
        <v>0</v>
      </c>
      <c r="Q675" s="230">
        <v>0</v>
      </c>
      <c r="R675" s="230">
        <f>Q675*H675</f>
        <v>0</v>
      </c>
      <c r="S675" s="230">
        <v>0</v>
      </c>
      <c r="T675" s="231">
        <f>S675*H675</f>
        <v>0</v>
      </c>
      <c r="AR675" s="24" t="s">
        <v>181</v>
      </c>
      <c r="AT675" s="24" t="s">
        <v>176</v>
      </c>
      <c r="AU675" s="24" t="s">
        <v>79</v>
      </c>
      <c r="AY675" s="24" t="s">
        <v>174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24" t="s">
        <v>77</v>
      </c>
      <c r="BK675" s="232">
        <f>ROUND(I675*H675,2)</f>
        <v>0</v>
      </c>
      <c r="BL675" s="24" t="s">
        <v>181</v>
      </c>
      <c r="BM675" s="24" t="s">
        <v>934</v>
      </c>
    </row>
    <row r="676" s="11" customFormat="1">
      <c r="B676" s="233"/>
      <c r="C676" s="234"/>
      <c r="D676" s="235" t="s">
        <v>182</v>
      </c>
      <c r="E676" s="236" t="s">
        <v>21</v>
      </c>
      <c r="F676" s="237" t="s">
        <v>935</v>
      </c>
      <c r="G676" s="234"/>
      <c r="H676" s="238">
        <v>5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AT676" s="244" t="s">
        <v>182</v>
      </c>
      <c r="AU676" s="244" t="s">
        <v>79</v>
      </c>
      <c r="AV676" s="11" t="s">
        <v>79</v>
      </c>
      <c r="AW676" s="11" t="s">
        <v>33</v>
      </c>
      <c r="AX676" s="11" t="s">
        <v>69</v>
      </c>
      <c r="AY676" s="244" t="s">
        <v>174</v>
      </c>
    </row>
    <row r="677" s="12" customFormat="1">
      <c r="B677" s="245"/>
      <c r="C677" s="246"/>
      <c r="D677" s="235" t="s">
        <v>182</v>
      </c>
      <c r="E677" s="247" t="s">
        <v>21</v>
      </c>
      <c r="F677" s="248" t="s">
        <v>184</v>
      </c>
      <c r="G677" s="246"/>
      <c r="H677" s="249">
        <v>5</v>
      </c>
      <c r="I677" s="250"/>
      <c r="J677" s="246"/>
      <c r="K677" s="246"/>
      <c r="L677" s="251"/>
      <c r="M677" s="252"/>
      <c r="N677" s="253"/>
      <c r="O677" s="253"/>
      <c r="P677" s="253"/>
      <c r="Q677" s="253"/>
      <c r="R677" s="253"/>
      <c r="S677" s="253"/>
      <c r="T677" s="254"/>
      <c r="AT677" s="255" t="s">
        <v>182</v>
      </c>
      <c r="AU677" s="255" t="s">
        <v>79</v>
      </c>
      <c r="AV677" s="12" t="s">
        <v>181</v>
      </c>
      <c r="AW677" s="12" t="s">
        <v>33</v>
      </c>
      <c r="AX677" s="12" t="s">
        <v>77</v>
      </c>
      <c r="AY677" s="255" t="s">
        <v>174</v>
      </c>
    </row>
    <row r="678" s="1" customFormat="1" ht="16.5" customHeight="1">
      <c r="B678" s="46"/>
      <c r="C678" s="221" t="s">
        <v>936</v>
      </c>
      <c r="D678" s="221" t="s">
        <v>176</v>
      </c>
      <c r="E678" s="222" t="s">
        <v>937</v>
      </c>
      <c r="F678" s="223" t="s">
        <v>938</v>
      </c>
      <c r="G678" s="224" t="s">
        <v>384</v>
      </c>
      <c r="H678" s="225">
        <v>1</v>
      </c>
      <c r="I678" s="226"/>
      <c r="J678" s="227">
        <f>ROUND(I678*H678,2)</f>
        <v>0</v>
      </c>
      <c r="K678" s="223" t="s">
        <v>21</v>
      </c>
      <c r="L678" s="72"/>
      <c r="M678" s="228" t="s">
        <v>21</v>
      </c>
      <c r="N678" s="229" t="s">
        <v>40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4" t="s">
        <v>181</v>
      </c>
      <c r="AT678" s="24" t="s">
        <v>176</v>
      </c>
      <c r="AU678" s="24" t="s">
        <v>79</v>
      </c>
      <c r="AY678" s="24" t="s">
        <v>174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77</v>
      </c>
      <c r="BK678" s="232">
        <f>ROUND(I678*H678,2)</f>
        <v>0</v>
      </c>
      <c r="BL678" s="24" t="s">
        <v>181</v>
      </c>
      <c r="BM678" s="24" t="s">
        <v>939</v>
      </c>
    </row>
    <row r="679" s="11" customFormat="1">
      <c r="B679" s="233"/>
      <c r="C679" s="234"/>
      <c r="D679" s="235" t="s">
        <v>182</v>
      </c>
      <c r="E679" s="236" t="s">
        <v>21</v>
      </c>
      <c r="F679" s="237" t="s">
        <v>77</v>
      </c>
      <c r="G679" s="234"/>
      <c r="H679" s="238">
        <v>1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AT679" s="244" t="s">
        <v>182</v>
      </c>
      <c r="AU679" s="244" t="s">
        <v>79</v>
      </c>
      <c r="AV679" s="11" t="s">
        <v>79</v>
      </c>
      <c r="AW679" s="11" t="s">
        <v>33</v>
      </c>
      <c r="AX679" s="11" t="s">
        <v>69</v>
      </c>
      <c r="AY679" s="244" t="s">
        <v>174</v>
      </c>
    </row>
    <row r="680" s="12" customFormat="1">
      <c r="B680" s="245"/>
      <c r="C680" s="246"/>
      <c r="D680" s="235" t="s">
        <v>182</v>
      </c>
      <c r="E680" s="247" t="s">
        <v>21</v>
      </c>
      <c r="F680" s="248" t="s">
        <v>184</v>
      </c>
      <c r="G680" s="246"/>
      <c r="H680" s="249">
        <v>1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AT680" s="255" t="s">
        <v>182</v>
      </c>
      <c r="AU680" s="255" t="s">
        <v>79</v>
      </c>
      <c r="AV680" s="12" t="s">
        <v>181</v>
      </c>
      <c r="AW680" s="12" t="s">
        <v>33</v>
      </c>
      <c r="AX680" s="12" t="s">
        <v>77</v>
      </c>
      <c r="AY680" s="255" t="s">
        <v>174</v>
      </c>
    </row>
    <row r="681" s="1" customFormat="1" ht="16.5" customHeight="1">
      <c r="B681" s="46"/>
      <c r="C681" s="221" t="s">
        <v>546</v>
      </c>
      <c r="D681" s="221" t="s">
        <v>176</v>
      </c>
      <c r="E681" s="222" t="s">
        <v>940</v>
      </c>
      <c r="F681" s="223" t="s">
        <v>941</v>
      </c>
      <c r="G681" s="224" t="s">
        <v>384</v>
      </c>
      <c r="H681" s="225">
        <v>2</v>
      </c>
      <c r="I681" s="226"/>
      <c r="J681" s="227">
        <f>ROUND(I681*H681,2)</f>
        <v>0</v>
      </c>
      <c r="K681" s="223" t="s">
        <v>21</v>
      </c>
      <c r="L681" s="72"/>
      <c r="M681" s="228" t="s">
        <v>21</v>
      </c>
      <c r="N681" s="229" t="s">
        <v>40</v>
      </c>
      <c r="O681" s="47"/>
      <c r="P681" s="230">
        <f>O681*H681</f>
        <v>0</v>
      </c>
      <c r="Q681" s="230">
        <v>0</v>
      </c>
      <c r="R681" s="230">
        <f>Q681*H681</f>
        <v>0</v>
      </c>
      <c r="S681" s="230">
        <v>0</v>
      </c>
      <c r="T681" s="231">
        <f>S681*H681</f>
        <v>0</v>
      </c>
      <c r="AR681" s="24" t="s">
        <v>181</v>
      </c>
      <c r="AT681" s="24" t="s">
        <v>176</v>
      </c>
      <c r="AU681" s="24" t="s">
        <v>79</v>
      </c>
      <c r="AY681" s="24" t="s">
        <v>174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24" t="s">
        <v>77</v>
      </c>
      <c r="BK681" s="232">
        <f>ROUND(I681*H681,2)</f>
        <v>0</v>
      </c>
      <c r="BL681" s="24" t="s">
        <v>181</v>
      </c>
      <c r="BM681" s="24" t="s">
        <v>942</v>
      </c>
    </row>
    <row r="682" s="11" customFormat="1">
      <c r="B682" s="233"/>
      <c r="C682" s="234"/>
      <c r="D682" s="235" t="s">
        <v>182</v>
      </c>
      <c r="E682" s="236" t="s">
        <v>21</v>
      </c>
      <c r="F682" s="237" t="s">
        <v>79</v>
      </c>
      <c r="G682" s="234"/>
      <c r="H682" s="238">
        <v>2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AT682" s="244" t="s">
        <v>182</v>
      </c>
      <c r="AU682" s="244" t="s">
        <v>79</v>
      </c>
      <c r="AV682" s="11" t="s">
        <v>79</v>
      </c>
      <c r="AW682" s="11" t="s">
        <v>33</v>
      </c>
      <c r="AX682" s="11" t="s">
        <v>69</v>
      </c>
      <c r="AY682" s="244" t="s">
        <v>174</v>
      </c>
    </row>
    <row r="683" s="12" customFormat="1">
      <c r="B683" s="245"/>
      <c r="C683" s="246"/>
      <c r="D683" s="235" t="s">
        <v>182</v>
      </c>
      <c r="E683" s="247" t="s">
        <v>21</v>
      </c>
      <c r="F683" s="248" t="s">
        <v>184</v>
      </c>
      <c r="G683" s="246"/>
      <c r="H683" s="249">
        <v>2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AT683" s="255" t="s">
        <v>182</v>
      </c>
      <c r="AU683" s="255" t="s">
        <v>79</v>
      </c>
      <c r="AV683" s="12" t="s">
        <v>181</v>
      </c>
      <c r="AW683" s="12" t="s">
        <v>33</v>
      </c>
      <c r="AX683" s="12" t="s">
        <v>77</v>
      </c>
      <c r="AY683" s="255" t="s">
        <v>174</v>
      </c>
    </row>
    <row r="684" s="10" customFormat="1" ht="29.88" customHeight="1">
      <c r="B684" s="205"/>
      <c r="C684" s="206"/>
      <c r="D684" s="207" t="s">
        <v>68</v>
      </c>
      <c r="E684" s="219" t="s">
        <v>943</v>
      </c>
      <c r="F684" s="219" t="s">
        <v>944</v>
      </c>
      <c r="G684" s="206"/>
      <c r="H684" s="206"/>
      <c r="I684" s="209"/>
      <c r="J684" s="220">
        <f>BK684</f>
        <v>0</v>
      </c>
      <c r="K684" s="206"/>
      <c r="L684" s="211"/>
      <c r="M684" s="212"/>
      <c r="N684" s="213"/>
      <c r="O684" s="213"/>
      <c r="P684" s="214">
        <f>SUM(P685:P706)</f>
        <v>0</v>
      </c>
      <c r="Q684" s="213"/>
      <c r="R684" s="214">
        <f>SUM(R685:R706)</f>
        <v>0</v>
      </c>
      <c r="S684" s="213"/>
      <c r="T684" s="215">
        <f>SUM(T685:T706)</f>
        <v>0</v>
      </c>
      <c r="AR684" s="216" t="s">
        <v>77</v>
      </c>
      <c r="AT684" s="217" t="s">
        <v>68</v>
      </c>
      <c r="AU684" s="217" t="s">
        <v>77</v>
      </c>
      <c r="AY684" s="216" t="s">
        <v>174</v>
      </c>
      <c r="BK684" s="218">
        <f>SUM(BK685:BK706)</f>
        <v>0</v>
      </c>
    </row>
    <row r="685" s="1" customFormat="1" ht="25.5" customHeight="1">
      <c r="B685" s="46"/>
      <c r="C685" s="221" t="s">
        <v>945</v>
      </c>
      <c r="D685" s="221" t="s">
        <v>176</v>
      </c>
      <c r="E685" s="222" t="s">
        <v>946</v>
      </c>
      <c r="F685" s="223" t="s">
        <v>947</v>
      </c>
      <c r="G685" s="224" t="s">
        <v>242</v>
      </c>
      <c r="H685" s="225">
        <v>683.53599999999994</v>
      </c>
      <c r="I685" s="226"/>
      <c r="J685" s="227">
        <f>ROUND(I685*H685,2)</f>
        <v>0</v>
      </c>
      <c r="K685" s="223" t="s">
        <v>180</v>
      </c>
      <c r="L685" s="72"/>
      <c r="M685" s="228" t="s">
        <v>21</v>
      </c>
      <c r="N685" s="229" t="s">
        <v>40</v>
      </c>
      <c r="O685" s="47"/>
      <c r="P685" s="230">
        <f>O685*H685</f>
        <v>0</v>
      </c>
      <c r="Q685" s="230">
        <v>0</v>
      </c>
      <c r="R685" s="230">
        <f>Q685*H685</f>
        <v>0</v>
      </c>
      <c r="S685" s="230">
        <v>0</v>
      </c>
      <c r="T685" s="231">
        <f>S685*H685</f>
        <v>0</v>
      </c>
      <c r="AR685" s="24" t="s">
        <v>181</v>
      </c>
      <c r="AT685" s="24" t="s">
        <v>176</v>
      </c>
      <c r="AU685" s="24" t="s">
        <v>79</v>
      </c>
      <c r="AY685" s="24" t="s">
        <v>174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24" t="s">
        <v>77</v>
      </c>
      <c r="BK685" s="232">
        <f>ROUND(I685*H685,2)</f>
        <v>0</v>
      </c>
      <c r="BL685" s="24" t="s">
        <v>181</v>
      </c>
      <c r="BM685" s="24" t="s">
        <v>948</v>
      </c>
    </row>
    <row r="686" s="1" customFormat="1" ht="25.5" customHeight="1">
      <c r="B686" s="46"/>
      <c r="C686" s="221" t="s">
        <v>556</v>
      </c>
      <c r="D686" s="221" t="s">
        <v>176</v>
      </c>
      <c r="E686" s="222" t="s">
        <v>949</v>
      </c>
      <c r="F686" s="223" t="s">
        <v>950</v>
      </c>
      <c r="G686" s="224" t="s">
        <v>242</v>
      </c>
      <c r="H686" s="225">
        <v>683.53599999999994</v>
      </c>
      <c r="I686" s="226"/>
      <c r="J686" s="227">
        <f>ROUND(I686*H686,2)</f>
        <v>0</v>
      </c>
      <c r="K686" s="223" t="s">
        <v>180</v>
      </c>
      <c r="L686" s="72"/>
      <c r="M686" s="228" t="s">
        <v>21</v>
      </c>
      <c r="N686" s="229" t="s">
        <v>40</v>
      </c>
      <c r="O686" s="47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AR686" s="24" t="s">
        <v>181</v>
      </c>
      <c r="AT686" s="24" t="s">
        <v>176</v>
      </c>
      <c r="AU686" s="24" t="s">
        <v>79</v>
      </c>
      <c r="AY686" s="24" t="s">
        <v>174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24" t="s">
        <v>77</v>
      </c>
      <c r="BK686" s="232">
        <f>ROUND(I686*H686,2)</f>
        <v>0</v>
      </c>
      <c r="BL686" s="24" t="s">
        <v>181</v>
      </c>
      <c r="BM686" s="24" t="s">
        <v>951</v>
      </c>
    </row>
    <row r="687" s="1" customFormat="1" ht="25.5" customHeight="1">
      <c r="B687" s="46"/>
      <c r="C687" s="221" t="s">
        <v>952</v>
      </c>
      <c r="D687" s="221" t="s">
        <v>176</v>
      </c>
      <c r="E687" s="222" t="s">
        <v>953</v>
      </c>
      <c r="F687" s="223" t="s">
        <v>954</v>
      </c>
      <c r="G687" s="224" t="s">
        <v>242</v>
      </c>
      <c r="H687" s="225">
        <v>16404.864000000001</v>
      </c>
      <c r="I687" s="226"/>
      <c r="J687" s="227">
        <f>ROUND(I687*H687,2)</f>
        <v>0</v>
      </c>
      <c r="K687" s="223" t="s">
        <v>180</v>
      </c>
      <c r="L687" s="72"/>
      <c r="M687" s="228" t="s">
        <v>21</v>
      </c>
      <c r="N687" s="229" t="s">
        <v>40</v>
      </c>
      <c r="O687" s="47"/>
      <c r="P687" s="230">
        <f>O687*H687</f>
        <v>0</v>
      </c>
      <c r="Q687" s="230">
        <v>0</v>
      </c>
      <c r="R687" s="230">
        <f>Q687*H687</f>
        <v>0</v>
      </c>
      <c r="S687" s="230">
        <v>0</v>
      </c>
      <c r="T687" s="231">
        <f>S687*H687</f>
        <v>0</v>
      </c>
      <c r="AR687" s="24" t="s">
        <v>181</v>
      </c>
      <c r="AT687" s="24" t="s">
        <v>176</v>
      </c>
      <c r="AU687" s="24" t="s">
        <v>79</v>
      </c>
      <c r="AY687" s="24" t="s">
        <v>174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4" t="s">
        <v>77</v>
      </c>
      <c r="BK687" s="232">
        <f>ROUND(I687*H687,2)</f>
        <v>0</v>
      </c>
      <c r="BL687" s="24" t="s">
        <v>181</v>
      </c>
      <c r="BM687" s="24" t="s">
        <v>955</v>
      </c>
    </row>
    <row r="688" s="11" customFormat="1">
      <c r="B688" s="233"/>
      <c r="C688" s="234"/>
      <c r="D688" s="235" t="s">
        <v>182</v>
      </c>
      <c r="E688" s="236" t="s">
        <v>21</v>
      </c>
      <c r="F688" s="237" t="s">
        <v>956</v>
      </c>
      <c r="G688" s="234"/>
      <c r="H688" s="238">
        <v>16404.864000000001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AT688" s="244" t="s">
        <v>182</v>
      </c>
      <c r="AU688" s="244" t="s">
        <v>79</v>
      </c>
      <c r="AV688" s="11" t="s">
        <v>79</v>
      </c>
      <c r="AW688" s="11" t="s">
        <v>33</v>
      </c>
      <c r="AX688" s="11" t="s">
        <v>77</v>
      </c>
      <c r="AY688" s="244" t="s">
        <v>174</v>
      </c>
    </row>
    <row r="689" s="1" customFormat="1" ht="16.5" customHeight="1">
      <c r="B689" s="46"/>
      <c r="C689" s="221" t="s">
        <v>560</v>
      </c>
      <c r="D689" s="221" t="s">
        <v>176</v>
      </c>
      <c r="E689" s="222" t="s">
        <v>957</v>
      </c>
      <c r="F689" s="223" t="s">
        <v>958</v>
      </c>
      <c r="G689" s="224" t="s">
        <v>242</v>
      </c>
      <c r="H689" s="225">
        <v>248.99799999999999</v>
      </c>
      <c r="I689" s="226"/>
      <c r="J689" s="227">
        <f>ROUND(I689*H689,2)</f>
        <v>0</v>
      </c>
      <c r="K689" s="223" t="s">
        <v>180</v>
      </c>
      <c r="L689" s="72"/>
      <c r="M689" s="228" t="s">
        <v>21</v>
      </c>
      <c r="N689" s="229" t="s">
        <v>40</v>
      </c>
      <c r="O689" s="47"/>
      <c r="P689" s="230">
        <f>O689*H689</f>
        <v>0</v>
      </c>
      <c r="Q689" s="230">
        <v>0</v>
      </c>
      <c r="R689" s="230">
        <f>Q689*H689</f>
        <v>0</v>
      </c>
      <c r="S689" s="230">
        <v>0</v>
      </c>
      <c r="T689" s="231">
        <f>S689*H689</f>
        <v>0</v>
      </c>
      <c r="AR689" s="24" t="s">
        <v>181</v>
      </c>
      <c r="AT689" s="24" t="s">
        <v>176</v>
      </c>
      <c r="AU689" s="24" t="s">
        <v>79</v>
      </c>
      <c r="AY689" s="24" t="s">
        <v>174</v>
      </c>
      <c r="BE689" s="232">
        <f>IF(N689="základní",J689,0)</f>
        <v>0</v>
      </c>
      <c r="BF689" s="232">
        <f>IF(N689="snížená",J689,0)</f>
        <v>0</v>
      </c>
      <c r="BG689" s="232">
        <f>IF(N689="zákl. přenesená",J689,0)</f>
        <v>0</v>
      </c>
      <c r="BH689" s="232">
        <f>IF(N689="sníž. přenesená",J689,0)</f>
        <v>0</v>
      </c>
      <c r="BI689" s="232">
        <f>IF(N689="nulová",J689,0)</f>
        <v>0</v>
      </c>
      <c r="BJ689" s="24" t="s">
        <v>77</v>
      </c>
      <c r="BK689" s="232">
        <f>ROUND(I689*H689,2)</f>
        <v>0</v>
      </c>
      <c r="BL689" s="24" t="s">
        <v>181</v>
      </c>
      <c r="BM689" s="24" t="s">
        <v>959</v>
      </c>
    </row>
    <row r="690" s="11" customFormat="1">
      <c r="B690" s="233"/>
      <c r="C690" s="234"/>
      <c r="D690" s="235" t="s">
        <v>182</v>
      </c>
      <c r="E690" s="236" t="s">
        <v>21</v>
      </c>
      <c r="F690" s="237" t="s">
        <v>960</v>
      </c>
      <c r="G690" s="234"/>
      <c r="H690" s="238">
        <v>60.218000000000004</v>
      </c>
      <c r="I690" s="239"/>
      <c r="J690" s="234"/>
      <c r="K690" s="234"/>
      <c r="L690" s="240"/>
      <c r="M690" s="241"/>
      <c r="N690" s="242"/>
      <c r="O690" s="242"/>
      <c r="P690" s="242"/>
      <c r="Q690" s="242"/>
      <c r="R690" s="242"/>
      <c r="S690" s="242"/>
      <c r="T690" s="243"/>
      <c r="AT690" s="244" t="s">
        <v>182</v>
      </c>
      <c r="AU690" s="244" t="s">
        <v>79</v>
      </c>
      <c r="AV690" s="11" t="s">
        <v>79</v>
      </c>
      <c r="AW690" s="11" t="s">
        <v>33</v>
      </c>
      <c r="AX690" s="11" t="s">
        <v>69</v>
      </c>
      <c r="AY690" s="244" t="s">
        <v>174</v>
      </c>
    </row>
    <row r="691" s="11" customFormat="1">
      <c r="B691" s="233"/>
      <c r="C691" s="234"/>
      <c r="D691" s="235" t="s">
        <v>182</v>
      </c>
      <c r="E691" s="236" t="s">
        <v>21</v>
      </c>
      <c r="F691" s="237" t="s">
        <v>961</v>
      </c>
      <c r="G691" s="234"/>
      <c r="H691" s="238">
        <v>159.56200000000001</v>
      </c>
      <c r="I691" s="239"/>
      <c r="J691" s="234"/>
      <c r="K691" s="234"/>
      <c r="L691" s="240"/>
      <c r="M691" s="241"/>
      <c r="N691" s="242"/>
      <c r="O691" s="242"/>
      <c r="P691" s="242"/>
      <c r="Q691" s="242"/>
      <c r="R691" s="242"/>
      <c r="S691" s="242"/>
      <c r="T691" s="243"/>
      <c r="AT691" s="244" t="s">
        <v>182</v>
      </c>
      <c r="AU691" s="244" t="s">
        <v>79</v>
      </c>
      <c r="AV691" s="11" t="s">
        <v>79</v>
      </c>
      <c r="AW691" s="11" t="s">
        <v>33</v>
      </c>
      <c r="AX691" s="11" t="s">
        <v>69</v>
      </c>
      <c r="AY691" s="244" t="s">
        <v>174</v>
      </c>
    </row>
    <row r="692" s="11" customFormat="1">
      <c r="B692" s="233"/>
      <c r="C692" s="234"/>
      <c r="D692" s="235" t="s">
        <v>182</v>
      </c>
      <c r="E692" s="236" t="s">
        <v>21</v>
      </c>
      <c r="F692" s="237" t="s">
        <v>962</v>
      </c>
      <c r="G692" s="234"/>
      <c r="H692" s="238">
        <v>29.218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182</v>
      </c>
      <c r="AU692" s="244" t="s">
        <v>79</v>
      </c>
      <c r="AV692" s="11" t="s">
        <v>79</v>
      </c>
      <c r="AW692" s="11" t="s">
        <v>33</v>
      </c>
      <c r="AX692" s="11" t="s">
        <v>69</v>
      </c>
      <c r="AY692" s="244" t="s">
        <v>174</v>
      </c>
    </row>
    <row r="693" s="12" customFormat="1">
      <c r="B693" s="245"/>
      <c r="C693" s="246"/>
      <c r="D693" s="235" t="s">
        <v>182</v>
      </c>
      <c r="E693" s="247" t="s">
        <v>21</v>
      </c>
      <c r="F693" s="248" t="s">
        <v>184</v>
      </c>
      <c r="G693" s="246"/>
      <c r="H693" s="249">
        <v>248.99799999999999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AT693" s="255" t="s">
        <v>182</v>
      </c>
      <c r="AU693" s="255" t="s">
        <v>79</v>
      </c>
      <c r="AV693" s="12" t="s">
        <v>181</v>
      </c>
      <c r="AW693" s="12" t="s">
        <v>33</v>
      </c>
      <c r="AX693" s="12" t="s">
        <v>77</v>
      </c>
      <c r="AY693" s="255" t="s">
        <v>174</v>
      </c>
    </row>
    <row r="694" s="1" customFormat="1" ht="25.5" customHeight="1">
      <c r="B694" s="46"/>
      <c r="C694" s="221" t="s">
        <v>963</v>
      </c>
      <c r="D694" s="221" t="s">
        <v>176</v>
      </c>
      <c r="E694" s="222" t="s">
        <v>964</v>
      </c>
      <c r="F694" s="223" t="s">
        <v>965</v>
      </c>
      <c r="G694" s="224" t="s">
        <v>242</v>
      </c>
      <c r="H694" s="225">
        <v>327.666</v>
      </c>
      <c r="I694" s="226"/>
      <c r="J694" s="227">
        <f>ROUND(I694*H694,2)</f>
        <v>0</v>
      </c>
      <c r="K694" s="223" t="s">
        <v>180</v>
      </c>
      <c r="L694" s="72"/>
      <c r="M694" s="228" t="s">
        <v>21</v>
      </c>
      <c r="N694" s="229" t="s">
        <v>40</v>
      </c>
      <c r="O694" s="47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AR694" s="24" t="s">
        <v>181</v>
      </c>
      <c r="AT694" s="24" t="s">
        <v>176</v>
      </c>
      <c r="AU694" s="24" t="s">
        <v>79</v>
      </c>
      <c r="AY694" s="24" t="s">
        <v>174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24" t="s">
        <v>77</v>
      </c>
      <c r="BK694" s="232">
        <f>ROUND(I694*H694,2)</f>
        <v>0</v>
      </c>
      <c r="BL694" s="24" t="s">
        <v>181</v>
      </c>
      <c r="BM694" s="24" t="s">
        <v>966</v>
      </c>
    </row>
    <row r="695" s="13" customFormat="1">
      <c r="B695" s="256"/>
      <c r="C695" s="257"/>
      <c r="D695" s="235" t="s">
        <v>182</v>
      </c>
      <c r="E695" s="258" t="s">
        <v>21</v>
      </c>
      <c r="F695" s="259" t="s">
        <v>967</v>
      </c>
      <c r="G695" s="257"/>
      <c r="H695" s="258" t="s">
        <v>21</v>
      </c>
      <c r="I695" s="260"/>
      <c r="J695" s="257"/>
      <c r="K695" s="257"/>
      <c r="L695" s="261"/>
      <c r="M695" s="262"/>
      <c r="N695" s="263"/>
      <c r="O695" s="263"/>
      <c r="P695" s="263"/>
      <c r="Q695" s="263"/>
      <c r="R695" s="263"/>
      <c r="S695" s="263"/>
      <c r="T695" s="264"/>
      <c r="AT695" s="265" t="s">
        <v>182</v>
      </c>
      <c r="AU695" s="265" t="s">
        <v>79</v>
      </c>
      <c r="AV695" s="13" t="s">
        <v>77</v>
      </c>
      <c r="AW695" s="13" t="s">
        <v>33</v>
      </c>
      <c r="AX695" s="13" t="s">
        <v>69</v>
      </c>
      <c r="AY695" s="265" t="s">
        <v>174</v>
      </c>
    </row>
    <row r="696" s="11" customFormat="1">
      <c r="B696" s="233"/>
      <c r="C696" s="234"/>
      <c r="D696" s="235" t="s">
        <v>182</v>
      </c>
      <c r="E696" s="236" t="s">
        <v>21</v>
      </c>
      <c r="F696" s="237" t="s">
        <v>968</v>
      </c>
      <c r="G696" s="234"/>
      <c r="H696" s="238">
        <v>126.372</v>
      </c>
      <c r="I696" s="239"/>
      <c r="J696" s="234"/>
      <c r="K696" s="234"/>
      <c r="L696" s="240"/>
      <c r="M696" s="241"/>
      <c r="N696" s="242"/>
      <c r="O696" s="242"/>
      <c r="P696" s="242"/>
      <c r="Q696" s="242"/>
      <c r="R696" s="242"/>
      <c r="S696" s="242"/>
      <c r="T696" s="243"/>
      <c r="AT696" s="244" t="s">
        <v>182</v>
      </c>
      <c r="AU696" s="244" t="s">
        <v>79</v>
      </c>
      <c r="AV696" s="11" t="s">
        <v>79</v>
      </c>
      <c r="AW696" s="11" t="s">
        <v>33</v>
      </c>
      <c r="AX696" s="11" t="s">
        <v>69</v>
      </c>
      <c r="AY696" s="244" t="s">
        <v>174</v>
      </c>
    </row>
    <row r="697" s="11" customFormat="1">
      <c r="B697" s="233"/>
      <c r="C697" s="234"/>
      <c r="D697" s="235" t="s">
        <v>182</v>
      </c>
      <c r="E697" s="236" t="s">
        <v>21</v>
      </c>
      <c r="F697" s="237" t="s">
        <v>969</v>
      </c>
      <c r="G697" s="234"/>
      <c r="H697" s="238">
        <v>5.2210000000000001</v>
      </c>
      <c r="I697" s="239"/>
      <c r="J697" s="234"/>
      <c r="K697" s="234"/>
      <c r="L697" s="240"/>
      <c r="M697" s="241"/>
      <c r="N697" s="242"/>
      <c r="O697" s="242"/>
      <c r="P697" s="242"/>
      <c r="Q697" s="242"/>
      <c r="R697" s="242"/>
      <c r="S697" s="242"/>
      <c r="T697" s="243"/>
      <c r="AT697" s="244" t="s">
        <v>182</v>
      </c>
      <c r="AU697" s="244" t="s">
        <v>79</v>
      </c>
      <c r="AV697" s="11" t="s">
        <v>79</v>
      </c>
      <c r="AW697" s="11" t="s">
        <v>33</v>
      </c>
      <c r="AX697" s="11" t="s">
        <v>69</v>
      </c>
      <c r="AY697" s="244" t="s">
        <v>174</v>
      </c>
    </row>
    <row r="698" s="11" customFormat="1">
      <c r="B698" s="233"/>
      <c r="C698" s="234"/>
      <c r="D698" s="235" t="s">
        <v>182</v>
      </c>
      <c r="E698" s="236" t="s">
        <v>21</v>
      </c>
      <c r="F698" s="237" t="s">
        <v>970</v>
      </c>
      <c r="G698" s="234"/>
      <c r="H698" s="238">
        <v>14.619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AT698" s="244" t="s">
        <v>182</v>
      </c>
      <c r="AU698" s="244" t="s">
        <v>79</v>
      </c>
      <c r="AV698" s="11" t="s">
        <v>79</v>
      </c>
      <c r="AW698" s="11" t="s">
        <v>33</v>
      </c>
      <c r="AX698" s="11" t="s">
        <v>69</v>
      </c>
      <c r="AY698" s="244" t="s">
        <v>174</v>
      </c>
    </row>
    <row r="699" s="11" customFormat="1">
      <c r="B699" s="233"/>
      <c r="C699" s="234"/>
      <c r="D699" s="235" t="s">
        <v>182</v>
      </c>
      <c r="E699" s="236" t="s">
        <v>21</v>
      </c>
      <c r="F699" s="237" t="s">
        <v>971</v>
      </c>
      <c r="G699" s="234"/>
      <c r="H699" s="238">
        <v>181.45400000000001</v>
      </c>
      <c r="I699" s="239"/>
      <c r="J699" s="234"/>
      <c r="K699" s="234"/>
      <c r="L699" s="240"/>
      <c r="M699" s="241"/>
      <c r="N699" s="242"/>
      <c r="O699" s="242"/>
      <c r="P699" s="242"/>
      <c r="Q699" s="242"/>
      <c r="R699" s="242"/>
      <c r="S699" s="242"/>
      <c r="T699" s="243"/>
      <c r="AT699" s="244" t="s">
        <v>182</v>
      </c>
      <c r="AU699" s="244" t="s">
        <v>79</v>
      </c>
      <c r="AV699" s="11" t="s">
        <v>79</v>
      </c>
      <c r="AW699" s="11" t="s">
        <v>33</v>
      </c>
      <c r="AX699" s="11" t="s">
        <v>69</v>
      </c>
      <c r="AY699" s="244" t="s">
        <v>174</v>
      </c>
    </row>
    <row r="700" s="12" customFormat="1">
      <c r="B700" s="245"/>
      <c r="C700" s="246"/>
      <c r="D700" s="235" t="s">
        <v>182</v>
      </c>
      <c r="E700" s="247" t="s">
        <v>21</v>
      </c>
      <c r="F700" s="248" t="s">
        <v>184</v>
      </c>
      <c r="G700" s="246"/>
      <c r="H700" s="249">
        <v>327.666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AT700" s="255" t="s">
        <v>182</v>
      </c>
      <c r="AU700" s="255" t="s">
        <v>79</v>
      </c>
      <c r="AV700" s="12" t="s">
        <v>181</v>
      </c>
      <c r="AW700" s="12" t="s">
        <v>33</v>
      </c>
      <c r="AX700" s="12" t="s">
        <v>77</v>
      </c>
      <c r="AY700" s="255" t="s">
        <v>174</v>
      </c>
    </row>
    <row r="701" s="1" customFormat="1" ht="16.5" customHeight="1">
      <c r="B701" s="46"/>
      <c r="C701" s="221" t="s">
        <v>565</v>
      </c>
      <c r="D701" s="221" t="s">
        <v>176</v>
      </c>
      <c r="E701" s="222" t="s">
        <v>972</v>
      </c>
      <c r="F701" s="223" t="s">
        <v>973</v>
      </c>
      <c r="G701" s="224" t="s">
        <v>242</v>
      </c>
      <c r="H701" s="225">
        <v>78.537999999999997</v>
      </c>
      <c r="I701" s="226"/>
      <c r="J701" s="227">
        <f>ROUND(I701*H701,2)</f>
        <v>0</v>
      </c>
      <c r="K701" s="223" t="s">
        <v>180</v>
      </c>
      <c r="L701" s="72"/>
      <c r="M701" s="228" t="s">
        <v>21</v>
      </c>
      <c r="N701" s="229" t="s">
        <v>40</v>
      </c>
      <c r="O701" s="47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AR701" s="24" t="s">
        <v>181</v>
      </c>
      <c r="AT701" s="24" t="s">
        <v>176</v>
      </c>
      <c r="AU701" s="24" t="s">
        <v>79</v>
      </c>
      <c r="AY701" s="24" t="s">
        <v>174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4" t="s">
        <v>77</v>
      </c>
      <c r="BK701" s="232">
        <f>ROUND(I701*H701,2)</f>
        <v>0</v>
      </c>
      <c r="BL701" s="24" t="s">
        <v>181</v>
      </c>
      <c r="BM701" s="24" t="s">
        <v>974</v>
      </c>
    </row>
    <row r="702" s="11" customFormat="1">
      <c r="B702" s="233"/>
      <c r="C702" s="234"/>
      <c r="D702" s="235" t="s">
        <v>182</v>
      </c>
      <c r="E702" s="236" t="s">
        <v>21</v>
      </c>
      <c r="F702" s="237" t="s">
        <v>975</v>
      </c>
      <c r="G702" s="234"/>
      <c r="H702" s="238">
        <v>78.537999999999997</v>
      </c>
      <c r="I702" s="239"/>
      <c r="J702" s="234"/>
      <c r="K702" s="234"/>
      <c r="L702" s="240"/>
      <c r="M702" s="241"/>
      <c r="N702" s="242"/>
      <c r="O702" s="242"/>
      <c r="P702" s="242"/>
      <c r="Q702" s="242"/>
      <c r="R702" s="242"/>
      <c r="S702" s="242"/>
      <c r="T702" s="243"/>
      <c r="AT702" s="244" t="s">
        <v>182</v>
      </c>
      <c r="AU702" s="244" t="s">
        <v>79</v>
      </c>
      <c r="AV702" s="11" t="s">
        <v>79</v>
      </c>
      <c r="AW702" s="11" t="s">
        <v>33</v>
      </c>
      <c r="AX702" s="11" t="s">
        <v>69</v>
      </c>
      <c r="AY702" s="244" t="s">
        <v>174</v>
      </c>
    </row>
    <row r="703" s="12" customFormat="1">
      <c r="B703" s="245"/>
      <c r="C703" s="246"/>
      <c r="D703" s="235" t="s">
        <v>182</v>
      </c>
      <c r="E703" s="247" t="s">
        <v>21</v>
      </c>
      <c r="F703" s="248" t="s">
        <v>184</v>
      </c>
      <c r="G703" s="246"/>
      <c r="H703" s="249">
        <v>78.537999999999997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AT703" s="255" t="s">
        <v>182</v>
      </c>
      <c r="AU703" s="255" t="s">
        <v>79</v>
      </c>
      <c r="AV703" s="12" t="s">
        <v>181</v>
      </c>
      <c r="AW703" s="12" t="s">
        <v>33</v>
      </c>
      <c r="AX703" s="12" t="s">
        <v>77</v>
      </c>
      <c r="AY703" s="255" t="s">
        <v>174</v>
      </c>
    </row>
    <row r="704" s="1" customFormat="1" ht="16.5" customHeight="1">
      <c r="B704" s="46"/>
      <c r="C704" s="221" t="s">
        <v>976</v>
      </c>
      <c r="D704" s="221" t="s">
        <v>176</v>
      </c>
      <c r="E704" s="222" t="s">
        <v>977</v>
      </c>
      <c r="F704" s="223" t="s">
        <v>978</v>
      </c>
      <c r="G704" s="224" t="s">
        <v>242</v>
      </c>
      <c r="H704" s="225">
        <v>28.334</v>
      </c>
      <c r="I704" s="226"/>
      <c r="J704" s="227">
        <f>ROUND(I704*H704,2)</f>
        <v>0</v>
      </c>
      <c r="K704" s="223" t="s">
        <v>180</v>
      </c>
      <c r="L704" s="72"/>
      <c r="M704" s="228" t="s">
        <v>21</v>
      </c>
      <c r="N704" s="229" t="s">
        <v>40</v>
      </c>
      <c r="O704" s="47"/>
      <c r="P704" s="230">
        <f>O704*H704</f>
        <v>0</v>
      </c>
      <c r="Q704" s="230">
        <v>0</v>
      </c>
      <c r="R704" s="230">
        <f>Q704*H704</f>
        <v>0</v>
      </c>
      <c r="S704" s="230">
        <v>0</v>
      </c>
      <c r="T704" s="231">
        <f>S704*H704</f>
        <v>0</v>
      </c>
      <c r="AR704" s="24" t="s">
        <v>181</v>
      </c>
      <c r="AT704" s="24" t="s">
        <v>176</v>
      </c>
      <c r="AU704" s="24" t="s">
        <v>79</v>
      </c>
      <c r="AY704" s="24" t="s">
        <v>174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24" t="s">
        <v>77</v>
      </c>
      <c r="BK704" s="232">
        <f>ROUND(I704*H704,2)</f>
        <v>0</v>
      </c>
      <c r="BL704" s="24" t="s">
        <v>181</v>
      </c>
      <c r="BM704" s="24" t="s">
        <v>979</v>
      </c>
    </row>
    <row r="705" s="11" customFormat="1">
      <c r="B705" s="233"/>
      <c r="C705" s="234"/>
      <c r="D705" s="235" t="s">
        <v>182</v>
      </c>
      <c r="E705" s="236" t="s">
        <v>21</v>
      </c>
      <c r="F705" s="237" t="s">
        <v>980</v>
      </c>
      <c r="G705" s="234"/>
      <c r="H705" s="238">
        <v>28.334</v>
      </c>
      <c r="I705" s="239"/>
      <c r="J705" s="234"/>
      <c r="K705" s="234"/>
      <c r="L705" s="240"/>
      <c r="M705" s="241"/>
      <c r="N705" s="242"/>
      <c r="O705" s="242"/>
      <c r="P705" s="242"/>
      <c r="Q705" s="242"/>
      <c r="R705" s="242"/>
      <c r="S705" s="242"/>
      <c r="T705" s="243"/>
      <c r="AT705" s="244" t="s">
        <v>182</v>
      </c>
      <c r="AU705" s="244" t="s">
        <v>79</v>
      </c>
      <c r="AV705" s="11" t="s">
        <v>79</v>
      </c>
      <c r="AW705" s="11" t="s">
        <v>33</v>
      </c>
      <c r="AX705" s="11" t="s">
        <v>69</v>
      </c>
      <c r="AY705" s="244" t="s">
        <v>174</v>
      </c>
    </row>
    <row r="706" s="12" customFormat="1">
      <c r="B706" s="245"/>
      <c r="C706" s="246"/>
      <c r="D706" s="235" t="s">
        <v>182</v>
      </c>
      <c r="E706" s="247" t="s">
        <v>21</v>
      </c>
      <c r="F706" s="248" t="s">
        <v>184</v>
      </c>
      <c r="G706" s="246"/>
      <c r="H706" s="249">
        <v>28.334</v>
      </c>
      <c r="I706" s="250"/>
      <c r="J706" s="246"/>
      <c r="K706" s="246"/>
      <c r="L706" s="251"/>
      <c r="M706" s="252"/>
      <c r="N706" s="253"/>
      <c r="O706" s="253"/>
      <c r="P706" s="253"/>
      <c r="Q706" s="253"/>
      <c r="R706" s="253"/>
      <c r="S706" s="253"/>
      <c r="T706" s="254"/>
      <c r="AT706" s="255" t="s">
        <v>182</v>
      </c>
      <c r="AU706" s="255" t="s">
        <v>79</v>
      </c>
      <c r="AV706" s="12" t="s">
        <v>181</v>
      </c>
      <c r="AW706" s="12" t="s">
        <v>33</v>
      </c>
      <c r="AX706" s="12" t="s">
        <v>77</v>
      </c>
      <c r="AY706" s="255" t="s">
        <v>174</v>
      </c>
    </row>
    <row r="707" s="10" customFormat="1" ht="29.88" customHeight="1">
      <c r="B707" s="205"/>
      <c r="C707" s="206"/>
      <c r="D707" s="207" t="s">
        <v>68</v>
      </c>
      <c r="E707" s="219" t="s">
        <v>981</v>
      </c>
      <c r="F707" s="219" t="s">
        <v>982</v>
      </c>
      <c r="G707" s="206"/>
      <c r="H707" s="206"/>
      <c r="I707" s="209"/>
      <c r="J707" s="220">
        <f>BK707</f>
        <v>0</v>
      </c>
      <c r="K707" s="206"/>
      <c r="L707" s="211"/>
      <c r="M707" s="212"/>
      <c r="N707" s="213"/>
      <c r="O707" s="213"/>
      <c r="P707" s="214">
        <f>P708</f>
        <v>0</v>
      </c>
      <c r="Q707" s="213"/>
      <c r="R707" s="214">
        <f>R708</f>
        <v>0</v>
      </c>
      <c r="S707" s="213"/>
      <c r="T707" s="215">
        <f>T708</f>
        <v>0</v>
      </c>
      <c r="AR707" s="216" t="s">
        <v>77</v>
      </c>
      <c r="AT707" s="217" t="s">
        <v>68</v>
      </c>
      <c r="AU707" s="217" t="s">
        <v>77</v>
      </c>
      <c r="AY707" s="216" t="s">
        <v>174</v>
      </c>
      <c r="BK707" s="218">
        <f>BK708</f>
        <v>0</v>
      </c>
    </row>
    <row r="708" s="1" customFormat="1" ht="16.5" customHeight="1">
      <c r="B708" s="46"/>
      <c r="C708" s="221" t="s">
        <v>578</v>
      </c>
      <c r="D708" s="221" t="s">
        <v>176</v>
      </c>
      <c r="E708" s="222" t="s">
        <v>983</v>
      </c>
      <c r="F708" s="223" t="s">
        <v>984</v>
      </c>
      <c r="G708" s="224" t="s">
        <v>242</v>
      </c>
      <c r="H708" s="225">
        <v>412.32799999999997</v>
      </c>
      <c r="I708" s="226"/>
      <c r="J708" s="227">
        <f>ROUND(I708*H708,2)</f>
        <v>0</v>
      </c>
      <c r="K708" s="223" t="s">
        <v>180</v>
      </c>
      <c r="L708" s="72"/>
      <c r="M708" s="228" t="s">
        <v>21</v>
      </c>
      <c r="N708" s="229" t="s">
        <v>40</v>
      </c>
      <c r="O708" s="47"/>
      <c r="P708" s="230">
        <f>O708*H708</f>
        <v>0</v>
      </c>
      <c r="Q708" s="230">
        <v>0</v>
      </c>
      <c r="R708" s="230">
        <f>Q708*H708</f>
        <v>0</v>
      </c>
      <c r="S708" s="230">
        <v>0</v>
      </c>
      <c r="T708" s="231">
        <f>S708*H708</f>
        <v>0</v>
      </c>
      <c r="AR708" s="24" t="s">
        <v>181</v>
      </c>
      <c r="AT708" s="24" t="s">
        <v>176</v>
      </c>
      <c r="AU708" s="24" t="s">
        <v>79</v>
      </c>
      <c r="AY708" s="24" t="s">
        <v>174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24" t="s">
        <v>77</v>
      </c>
      <c r="BK708" s="232">
        <f>ROUND(I708*H708,2)</f>
        <v>0</v>
      </c>
      <c r="BL708" s="24" t="s">
        <v>181</v>
      </c>
      <c r="BM708" s="24" t="s">
        <v>985</v>
      </c>
    </row>
    <row r="709" s="10" customFormat="1" ht="37.44" customHeight="1">
      <c r="B709" s="205"/>
      <c r="C709" s="206"/>
      <c r="D709" s="207" t="s">
        <v>68</v>
      </c>
      <c r="E709" s="208" t="s">
        <v>986</v>
      </c>
      <c r="F709" s="208" t="s">
        <v>987</v>
      </c>
      <c r="G709" s="206"/>
      <c r="H709" s="206"/>
      <c r="I709" s="209"/>
      <c r="J709" s="210">
        <f>BK709</f>
        <v>0</v>
      </c>
      <c r="K709" s="206"/>
      <c r="L709" s="211"/>
      <c r="M709" s="212"/>
      <c r="N709" s="213"/>
      <c r="O709" s="213"/>
      <c r="P709" s="214">
        <f>P710+P742+P757+P780+P791+P852+P1034+P1057+P1252+P1260+P1344+P1361+P1393+P1423+P1474+P1485</f>
        <v>0</v>
      </c>
      <c r="Q709" s="213"/>
      <c r="R709" s="214">
        <f>R710+R742+R757+R780+R791+R852+R1034+R1057+R1252+R1260+R1344+R1361+R1393+R1423+R1474+R1485</f>
        <v>27.910706990000001</v>
      </c>
      <c r="S709" s="213"/>
      <c r="T709" s="215">
        <f>T710+T742+T757+T780+T791+T852+T1034+T1057+T1252+T1260+T1344+T1361+T1393+T1423+T1474+T1485</f>
        <v>88.302615719999991</v>
      </c>
      <c r="AR709" s="216" t="s">
        <v>79</v>
      </c>
      <c r="AT709" s="217" t="s">
        <v>68</v>
      </c>
      <c r="AU709" s="217" t="s">
        <v>69</v>
      </c>
      <c r="AY709" s="216" t="s">
        <v>174</v>
      </c>
      <c r="BK709" s="218">
        <f>BK710+BK742+BK757+BK780+BK791+BK852+BK1034+BK1057+BK1252+BK1260+BK1344+BK1361+BK1393+BK1423+BK1474+BK1485</f>
        <v>0</v>
      </c>
    </row>
    <row r="710" s="10" customFormat="1" ht="19.92" customHeight="1">
      <c r="B710" s="205"/>
      <c r="C710" s="206"/>
      <c r="D710" s="207" t="s">
        <v>68</v>
      </c>
      <c r="E710" s="219" t="s">
        <v>988</v>
      </c>
      <c r="F710" s="219" t="s">
        <v>989</v>
      </c>
      <c r="G710" s="206"/>
      <c r="H710" s="206"/>
      <c r="I710" s="209"/>
      <c r="J710" s="220">
        <f>BK710</f>
        <v>0</v>
      </c>
      <c r="K710" s="206"/>
      <c r="L710" s="211"/>
      <c r="M710" s="212"/>
      <c r="N710" s="213"/>
      <c r="O710" s="213"/>
      <c r="P710" s="214">
        <f>SUM(P711:P741)</f>
        <v>0</v>
      </c>
      <c r="Q710" s="213"/>
      <c r="R710" s="214">
        <f>SUM(R711:R741)</f>
        <v>0.11436871</v>
      </c>
      <c r="S710" s="213"/>
      <c r="T710" s="215">
        <f>SUM(T711:T741)</f>
        <v>0</v>
      </c>
      <c r="AR710" s="216" t="s">
        <v>79</v>
      </c>
      <c r="AT710" s="217" t="s">
        <v>68</v>
      </c>
      <c r="AU710" s="217" t="s">
        <v>77</v>
      </c>
      <c r="AY710" s="216" t="s">
        <v>174</v>
      </c>
      <c r="BK710" s="218">
        <f>SUM(BK711:BK741)</f>
        <v>0</v>
      </c>
    </row>
    <row r="711" s="1" customFormat="1" ht="25.5" customHeight="1">
      <c r="B711" s="46"/>
      <c r="C711" s="221" t="s">
        <v>990</v>
      </c>
      <c r="D711" s="221" t="s">
        <v>176</v>
      </c>
      <c r="E711" s="222" t="s">
        <v>991</v>
      </c>
      <c r="F711" s="223" t="s">
        <v>992</v>
      </c>
      <c r="G711" s="224" t="s">
        <v>201</v>
      </c>
      <c r="H711" s="225">
        <v>73.709999999999994</v>
      </c>
      <c r="I711" s="226"/>
      <c r="J711" s="227">
        <f>ROUND(I711*H711,2)</f>
        <v>0</v>
      </c>
      <c r="K711" s="223" t="s">
        <v>180</v>
      </c>
      <c r="L711" s="72"/>
      <c r="M711" s="228" t="s">
        <v>21</v>
      </c>
      <c r="N711" s="229" t="s">
        <v>40</v>
      </c>
      <c r="O711" s="47"/>
      <c r="P711" s="230">
        <f>O711*H711</f>
        <v>0</v>
      </c>
      <c r="Q711" s="230">
        <v>0</v>
      </c>
      <c r="R711" s="230">
        <f>Q711*H711</f>
        <v>0</v>
      </c>
      <c r="S711" s="230">
        <v>0</v>
      </c>
      <c r="T711" s="231">
        <f>S711*H711</f>
        <v>0</v>
      </c>
      <c r="AR711" s="24" t="s">
        <v>214</v>
      </c>
      <c r="AT711" s="24" t="s">
        <v>176</v>
      </c>
      <c r="AU711" s="24" t="s">
        <v>79</v>
      </c>
      <c r="AY711" s="24" t="s">
        <v>174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24" t="s">
        <v>77</v>
      </c>
      <c r="BK711" s="232">
        <f>ROUND(I711*H711,2)</f>
        <v>0</v>
      </c>
      <c r="BL711" s="24" t="s">
        <v>214</v>
      </c>
      <c r="BM711" s="24" t="s">
        <v>993</v>
      </c>
    </row>
    <row r="712" s="11" customFormat="1">
      <c r="B712" s="233"/>
      <c r="C712" s="234"/>
      <c r="D712" s="235" t="s">
        <v>182</v>
      </c>
      <c r="E712" s="236" t="s">
        <v>21</v>
      </c>
      <c r="F712" s="237" t="s">
        <v>994</v>
      </c>
      <c r="G712" s="234"/>
      <c r="H712" s="238">
        <v>73.709999999999994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AT712" s="244" t="s">
        <v>182</v>
      </c>
      <c r="AU712" s="244" t="s">
        <v>79</v>
      </c>
      <c r="AV712" s="11" t="s">
        <v>79</v>
      </c>
      <c r="AW712" s="11" t="s">
        <v>33</v>
      </c>
      <c r="AX712" s="11" t="s">
        <v>77</v>
      </c>
      <c r="AY712" s="244" t="s">
        <v>174</v>
      </c>
    </row>
    <row r="713" s="1" customFormat="1" ht="16.5" customHeight="1">
      <c r="B713" s="46"/>
      <c r="C713" s="266" t="s">
        <v>995</v>
      </c>
      <c r="D713" s="266" t="s">
        <v>258</v>
      </c>
      <c r="E713" s="267" t="s">
        <v>996</v>
      </c>
      <c r="F713" s="268" t="s">
        <v>997</v>
      </c>
      <c r="G713" s="269" t="s">
        <v>242</v>
      </c>
      <c r="H713" s="270">
        <v>0.021999999999999999</v>
      </c>
      <c r="I713" s="271"/>
      <c r="J713" s="272">
        <f>ROUND(I713*H713,2)</f>
        <v>0</v>
      </c>
      <c r="K713" s="268" t="s">
        <v>180</v>
      </c>
      <c r="L713" s="273"/>
      <c r="M713" s="274" t="s">
        <v>21</v>
      </c>
      <c r="N713" s="275" t="s">
        <v>40</v>
      </c>
      <c r="O713" s="47"/>
      <c r="P713" s="230">
        <f>O713*H713</f>
        <v>0</v>
      </c>
      <c r="Q713" s="230">
        <v>1</v>
      </c>
      <c r="R713" s="230">
        <f>Q713*H713</f>
        <v>0.021999999999999999</v>
      </c>
      <c r="S713" s="230">
        <v>0</v>
      </c>
      <c r="T713" s="231">
        <f>S713*H713</f>
        <v>0</v>
      </c>
      <c r="AR713" s="24" t="s">
        <v>252</v>
      </c>
      <c r="AT713" s="24" t="s">
        <v>258</v>
      </c>
      <c r="AU713" s="24" t="s">
        <v>79</v>
      </c>
      <c r="AY713" s="24" t="s">
        <v>174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4" t="s">
        <v>77</v>
      </c>
      <c r="BK713" s="232">
        <f>ROUND(I713*H713,2)</f>
        <v>0</v>
      </c>
      <c r="BL713" s="24" t="s">
        <v>214</v>
      </c>
      <c r="BM713" s="24" t="s">
        <v>998</v>
      </c>
    </row>
    <row r="714" s="11" customFormat="1">
      <c r="B714" s="233"/>
      <c r="C714" s="234"/>
      <c r="D714" s="235" t="s">
        <v>182</v>
      </c>
      <c r="E714" s="234"/>
      <c r="F714" s="237" t="s">
        <v>999</v>
      </c>
      <c r="G714" s="234"/>
      <c r="H714" s="238">
        <v>0.021999999999999999</v>
      </c>
      <c r="I714" s="239"/>
      <c r="J714" s="234"/>
      <c r="K714" s="234"/>
      <c r="L714" s="240"/>
      <c r="M714" s="241"/>
      <c r="N714" s="242"/>
      <c r="O714" s="242"/>
      <c r="P714" s="242"/>
      <c r="Q714" s="242"/>
      <c r="R714" s="242"/>
      <c r="S714" s="242"/>
      <c r="T714" s="243"/>
      <c r="AT714" s="244" t="s">
        <v>182</v>
      </c>
      <c r="AU714" s="244" t="s">
        <v>79</v>
      </c>
      <c r="AV714" s="11" t="s">
        <v>79</v>
      </c>
      <c r="AW714" s="11" t="s">
        <v>6</v>
      </c>
      <c r="AX714" s="11" t="s">
        <v>77</v>
      </c>
      <c r="AY714" s="244" t="s">
        <v>174</v>
      </c>
    </row>
    <row r="715" s="1" customFormat="1" ht="16.5" customHeight="1">
      <c r="B715" s="46"/>
      <c r="C715" s="221" t="s">
        <v>1000</v>
      </c>
      <c r="D715" s="221" t="s">
        <v>176</v>
      </c>
      <c r="E715" s="222" t="s">
        <v>1001</v>
      </c>
      <c r="F715" s="223" t="s">
        <v>1002</v>
      </c>
      <c r="G715" s="224" t="s">
        <v>201</v>
      </c>
      <c r="H715" s="225">
        <v>73.709999999999994</v>
      </c>
      <c r="I715" s="226"/>
      <c r="J715" s="227">
        <f>ROUND(I715*H715,2)</f>
        <v>0</v>
      </c>
      <c r="K715" s="223" t="s">
        <v>180</v>
      </c>
      <c r="L715" s="72"/>
      <c r="M715" s="228" t="s">
        <v>21</v>
      </c>
      <c r="N715" s="229" t="s">
        <v>40</v>
      </c>
      <c r="O715" s="47"/>
      <c r="P715" s="230">
        <f>O715*H715</f>
        <v>0</v>
      </c>
      <c r="Q715" s="230">
        <v>0.00040000000000000002</v>
      </c>
      <c r="R715" s="230">
        <f>Q715*H715</f>
        <v>0.029484</v>
      </c>
      <c r="S715" s="230">
        <v>0</v>
      </c>
      <c r="T715" s="231">
        <f>S715*H715</f>
        <v>0</v>
      </c>
      <c r="AR715" s="24" t="s">
        <v>214</v>
      </c>
      <c r="AT715" s="24" t="s">
        <v>176</v>
      </c>
      <c r="AU715" s="24" t="s">
        <v>79</v>
      </c>
      <c r="AY715" s="24" t="s">
        <v>174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24" t="s">
        <v>77</v>
      </c>
      <c r="BK715" s="232">
        <f>ROUND(I715*H715,2)</f>
        <v>0</v>
      </c>
      <c r="BL715" s="24" t="s">
        <v>214</v>
      </c>
      <c r="BM715" s="24" t="s">
        <v>1003</v>
      </c>
    </row>
    <row r="716" s="11" customFormat="1">
      <c r="B716" s="233"/>
      <c r="C716" s="234"/>
      <c r="D716" s="235" t="s">
        <v>182</v>
      </c>
      <c r="E716" s="236" t="s">
        <v>21</v>
      </c>
      <c r="F716" s="237" t="s">
        <v>994</v>
      </c>
      <c r="G716" s="234"/>
      <c r="H716" s="238">
        <v>73.709999999999994</v>
      </c>
      <c r="I716" s="239"/>
      <c r="J716" s="234"/>
      <c r="K716" s="234"/>
      <c r="L716" s="240"/>
      <c r="M716" s="241"/>
      <c r="N716" s="242"/>
      <c r="O716" s="242"/>
      <c r="P716" s="242"/>
      <c r="Q716" s="242"/>
      <c r="R716" s="242"/>
      <c r="S716" s="242"/>
      <c r="T716" s="243"/>
      <c r="AT716" s="244" t="s">
        <v>182</v>
      </c>
      <c r="AU716" s="244" t="s">
        <v>79</v>
      </c>
      <c r="AV716" s="11" t="s">
        <v>79</v>
      </c>
      <c r="AW716" s="11" t="s">
        <v>33</v>
      </c>
      <c r="AX716" s="11" t="s">
        <v>69</v>
      </c>
      <c r="AY716" s="244" t="s">
        <v>174</v>
      </c>
    </row>
    <row r="717" s="12" customFormat="1">
      <c r="B717" s="245"/>
      <c r="C717" s="246"/>
      <c r="D717" s="235" t="s">
        <v>182</v>
      </c>
      <c r="E717" s="247" t="s">
        <v>21</v>
      </c>
      <c r="F717" s="248" t="s">
        <v>184</v>
      </c>
      <c r="G717" s="246"/>
      <c r="H717" s="249">
        <v>73.709999999999994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AT717" s="255" t="s">
        <v>182</v>
      </c>
      <c r="AU717" s="255" t="s">
        <v>79</v>
      </c>
      <c r="AV717" s="12" t="s">
        <v>181</v>
      </c>
      <c r="AW717" s="12" t="s">
        <v>33</v>
      </c>
      <c r="AX717" s="12" t="s">
        <v>77</v>
      </c>
      <c r="AY717" s="255" t="s">
        <v>174</v>
      </c>
    </row>
    <row r="718" s="1" customFormat="1" ht="16.5" customHeight="1">
      <c r="B718" s="46"/>
      <c r="C718" s="266" t="s">
        <v>583</v>
      </c>
      <c r="D718" s="266" t="s">
        <v>258</v>
      </c>
      <c r="E718" s="267" t="s">
        <v>1004</v>
      </c>
      <c r="F718" s="268" t="s">
        <v>1005</v>
      </c>
      <c r="G718" s="269" t="s">
        <v>201</v>
      </c>
      <c r="H718" s="270">
        <v>84.766999999999996</v>
      </c>
      <c r="I718" s="271"/>
      <c r="J718" s="272">
        <f>ROUND(I718*H718,2)</f>
        <v>0</v>
      </c>
      <c r="K718" s="268" t="s">
        <v>21</v>
      </c>
      <c r="L718" s="273"/>
      <c r="M718" s="274" t="s">
        <v>21</v>
      </c>
      <c r="N718" s="275" t="s">
        <v>40</v>
      </c>
      <c r="O718" s="47"/>
      <c r="P718" s="230">
        <f>O718*H718</f>
        <v>0</v>
      </c>
      <c r="Q718" s="230">
        <v>0</v>
      </c>
      <c r="R718" s="230">
        <f>Q718*H718</f>
        <v>0</v>
      </c>
      <c r="S718" s="230">
        <v>0</v>
      </c>
      <c r="T718" s="231">
        <f>S718*H718</f>
        <v>0</v>
      </c>
      <c r="AR718" s="24" t="s">
        <v>252</v>
      </c>
      <c r="AT718" s="24" t="s">
        <v>258</v>
      </c>
      <c r="AU718" s="24" t="s">
        <v>79</v>
      </c>
      <c r="AY718" s="24" t="s">
        <v>174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24" t="s">
        <v>77</v>
      </c>
      <c r="BK718" s="232">
        <f>ROUND(I718*H718,2)</f>
        <v>0</v>
      </c>
      <c r="BL718" s="24" t="s">
        <v>214</v>
      </c>
      <c r="BM718" s="24" t="s">
        <v>1006</v>
      </c>
    </row>
    <row r="719" s="1" customFormat="1" ht="16.5" customHeight="1">
      <c r="B719" s="46"/>
      <c r="C719" s="221" t="s">
        <v>1007</v>
      </c>
      <c r="D719" s="221" t="s">
        <v>176</v>
      </c>
      <c r="E719" s="222" t="s">
        <v>1008</v>
      </c>
      <c r="F719" s="223" t="s">
        <v>1009</v>
      </c>
      <c r="G719" s="224" t="s">
        <v>201</v>
      </c>
      <c r="H719" s="225">
        <v>21.738</v>
      </c>
      <c r="I719" s="226"/>
      <c r="J719" s="227">
        <f>ROUND(I719*H719,2)</f>
        <v>0</v>
      </c>
      <c r="K719" s="223" t="s">
        <v>180</v>
      </c>
      <c r="L719" s="72"/>
      <c r="M719" s="228" t="s">
        <v>21</v>
      </c>
      <c r="N719" s="229" t="s">
        <v>40</v>
      </c>
      <c r="O719" s="47"/>
      <c r="P719" s="230">
        <f>O719*H719</f>
        <v>0</v>
      </c>
      <c r="Q719" s="230">
        <v>0.00018000000000000001</v>
      </c>
      <c r="R719" s="230">
        <f>Q719*H719</f>
        <v>0.0039128399999999999</v>
      </c>
      <c r="S719" s="230">
        <v>0</v>
      </c>
      <c r="T719" s="231">
        <f>S719*H719</f>
        <v>0</v>
      </c>
      <c r="AR719" s="24" t="s">
        <v>214</v>
      </c>
      <c r="AT719" s="24" t="s">
        <v>176</v>
      </c>
      <c r="AU719" s="24" t="s">
        <v>79</v>
      </c>
      <c r="AY719" s="24" t="s">
        <v>174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24" t="s">
        <v>77</v>
      </c>
      <c r="BK719" s="232">
        <f>ROUND(I719*H719,2)</f>
        <v>0</v>
      </c>
      <c r="BL719" s="24" t="s">
        <v>214</v>
      </c>
      <c r="BM719" s="24" t="s">
        <v>1010</v>
      </c>
    </row>
    <row r="720" s="11" customFormat="1">
      <c r="B720" s="233"/>
      <c r="C720" s="234"/>
      <c r="D720" s="235" t="s">
        <v>182</v>
      </c>
      <c r="E720" s="236" t="s">
        <v>21</v>
      </c>
      <c r="F720" s="237" t="s">
        <v>772</v>
      </c>
      <c r="G720" s="234"/>
      <c r="H720" s="238">
        <v>4.7999999999999998</v>
      </c>
      <c r="I720" s="239"/>
      <c r="J720" s="234"/>
      <c r="K720" s="234"/>
      <c r="L720" s="240"/>
      <c r="M720" s="241"/>
      <c r="N720" s="242"/>
      <c r="O720" s="242"/>
      <c r="P720" s="242"/>
      <c r="Q720" s="242"/>
      <c r="R720" s="242"/>
      <c r="S720" s="242"/>
      <c r="T720" s="243"/>
      <c r="AT720" s="244" t="s">
        <v>182</v>
      </c>
      <c r="AU720" s="244" t="s">
        <v>79</v>
      </c>
      <c r="AV720" s="11" t="s">
        <v>79</v>
      </c>
      <c r="AW720" s="11" t="s">
        <v>33</v>
      </c>
      <c r="AX720" s="11" t="s">
        <v>69</v>
      </c>
      <c r="AY720" s="244" t="s">
        <v>174</v>
      </c>
    </row>
    <row r="721" s="11" customFormat="1">
      <c r="B721" s="233"/>
      <c r="C721" s="234"/>
      <c r="D721" s="235" t="s">
        <v>182</v>
      </c>
      <c r="E721" s="236" t="s">
        <v>21</v>
      </c>
      <c r="F721" s="237" t="s">
        <v>579</v>
      </c>
      <c r="G721" s="234"/>
      <c r="H721" s="238">
        <v>3.2400000000000002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AT721" s="244" t="s">
        <v>182</v>
      </c>
      <c r="AU721" s="244" t="s">
        <v>79</v>
      </c>
      <c r="AV721" s="11" t="s">
        <v>79</v>
      </c>
      <c r="AW721" s="11" t="s">
        <v>33</v>
      </c>
      <c r="AX721" s="11" t="s">
        <v>69</v>
      </c>
      <c r="AY721" s="244" t="s">
        <v>174</v>
      </c>
    </row>
    <row r="722" s="11" customFormat="1">
      <c r="B722" s="233"/>
      <c r="C722" s="234"/>
      <c r="D722" s="235" t="s">
        <v>182</v>
      </c>
      <c r="E722" s="236" t="s">
        <v>21</v>
      </c>
      <c r="F722" s="237" t="s">
        <v>1011</v>
      </c>
      <c r="G722" s="234"/>
      <c r="H722" s="238">
        <v>3.7200000000000002</v>
      </c>
      <c r="I722" s="239"/>
      <c r="J722" s="234"/>
      <c r="K722" s="234"/>
      <c r="L722" s="240"/>
      <c r="M722" s="241"/>
      <c r="N722" s="242"/>
      <c r="O722" s="242"/>
      <c r="P722" s="242"/>
      <c r="Q722" s="242"/>
      <c r="R722" s="242"/>
      <c r="S722" s="242"/>
      <c r="T722" s="243"/>
      <c r="AT722" s="244" t="s">
        <v>182</v>
      </c>
      <c r="AU722" s="244" t="s">
        <v>79</v>
      </c>
      <c r="AV722" s="11" t="s">
        <v>79</v>
      </c>
      <c r="AW722" s="11" t="s">
        <v>33</v>
      </c>
      <c r="AX722" s="11" t="s">
        <v>69</v>
      </c>
      <c r="AY722" s="244" t="s">
        <v>174</v>
      </c>
    </row>
    <row r="723" s="11" customFormat="1">
      <c r="B723" s="233"/>
      <c r="C723" s="234"/>
      <c r="D723" s="235" t="s">
        <v>182</v>
      </c>
      <c r="E723" s="236" t="s">
        <v>21</v>
      </c>
      <c r="F723" s="237" t="s">
        <v>1012</v>
      </c>
      <c r="G723" s="234"/>
      <c r="H723" s="238">
        <v>6.5679999999999996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AT723" s="244" t="s">
        <v>182</v>
      </c>
      <c r="AU723" s="244" t="s">
        <v>79</v>
      </c>
      <c r="AV723" s="11" t="s">
        <v>79</v>
      </c>
      <c r="AW723" s="11" t="s">
        <v>33</v>
      </c>
      <c r="AX723" s="11" t="s">
        <v>69</v>
      </c>
      <c r="AY723" s="244" t="s">
        <v>174</v>
      </c>
    </row>
    <row r="724" s="11" customFormat="1">
      <c r="B724" s="233"/>
      <c r="C724" s="234"/>
      <c r="D724" s="235" t="s">
        <v>182</v>
      </c>
      <c r="E724" s="236" t="s">
        <v>21</v>
      </c>
      <c r="F724" s="237" t="s">
        <v>1013</v>
      </c>
      <c r="G724" s="234"/>
      <c r="H724" s="238">
        <v>3.4100000000000001</v>
      </c>
      <c r="I724" s="239"/>
      <c r="J724" s="234"/>
      <c r="K724" s="234"/>
      <c r="L724" s="240"/>
      <c r="M724" s="241"/>
      <c r="N724" s="242"/>
      <c r="O724" s="242"/>
      <c r="P724" s="242"/>
      <c r="Q724" s="242"/>
      <c r="R724" s="242"/>
      <c r="S724" s="242"/>
      <c r="T724" s="243"/>
      <c r="AT724" s="244" t="s">
        <v>182</v>
      </c>
      <c r="AU724" s="244" t="s">
        <v>79</v>
      </c>
      <c r="AV724" s="11" t="s">
        <v>79</v>
      </c>
      <c r="AW724" s="11" t="s">
        <v>33</v>
      </c>
      <c r="AX724" s="11" t="s">
        <v>69</v>
      </c>
      <c r="AY724" s="244" t="s">
        <v>174</v>
      </c>
    </row>
    <row r="725" s="12" customFormat="1">
      <c r="B725" s="245"/>
      <c r="C725" s="246"/>
      <c r="D725" s="235" t="s">
        <v>182</v>
      </c>
      <c r="E725" s="247" t="s">
        <v>21</v>
      </c>
      <c r="F725" s="248" t="s">
        <v>184</v>
      </c>
      <c r="G725" s="246"/>
      <c r="H725" s="249">
        <v>21.738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AT725" s="255" t="s">
        <v>182</v>
      </c>
      <c r="AU725" s="255" t="s">
        <v>79</v>
      </c>
      <c r="AV725" s="12" t="s">
        <v>181</v>
      </c>
      <c r="AW725" s="12" t="s">
        <v>33</v>
      </c>
      <c r="AX725" s="12" t="s">
        <v>77</v>
      </c>
      <c r="AY725" s="255" t="s">
        <v>174</v>
      </c>
    </row>
    <row r="726" s="1" customFormat="1" ht="16.5" customHeight="1">
      <c r="B726" s="46"/>
      <c r="C726" s="266" t="s">
        <v>592</v>
      </c>
      <c r="D726" s="266" t="s">
        <v>258</v>
      </c>
      <c r="E726" s="267" t="s">
        <v>1014</v>
      </c>
      <c r="F726" s="268" t="s">
        <v>1015</v>
      </c>
      <c r="G726" s="269" t="s">
        <v>201</v>
      </c>
      <c r="H726" s="270">
        <v>27.172999999999998</v>
      </c>
      <c r="I726" s="271"/>
      <c r="J726" s="272">
        <f>ROUND(I726*H726,2)</f>
        <v>0</v>
      </c>
      <c r="K726" s="268" t="s">
        <v>180</v>
      </c>
      <c r="L726" s="273"/>
      <c r="M726" s="274" t="s">
        <v>21</v>
      </c>
      <c r="N726" s="275" t="s">
        <v>40</v>
      </c>
      <c r="O726" s="47"/>
      <c r="P726" s="230">
        <f>O726*H726</f>
        <v>0</v>
      </c>
      <c r="Q726" s="230">
        <v>0.0012700000000000001</v>
      </c>
      <c r="R726" s="230">
        <f>Q726*H726</f>
        <v>0.034509709999999999</v>
      </c>
      <c r="S726" s="230">
        <v>0</v>
      </c>
      <c r="T726" s="231">
        <f>S726*H726</f>
        <v>0</v>
      </c>
      <c r="AR726" s="24" t="s">
        <v>252</v>
      </c>
      <c r="AT726" s="24" t="s">
        <v>258</v>
      </c>
      <c r="AU726" s="24" t="s">
        <v>79</v>
      </c>
      <c r="AY726" s="24" t="s">
        <v>174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24" t="s">
        <v>77</v>
      </c>
      <c r="BK726" s="232">
        <f>ROUND(I726*H726,2)</f>
        <v>0</v>
      </c>
      <c r="BL726" s="24" t="s">
        <v>214</v>
      </c>
      <c r="BM726" s="24" t="s">
        <v>1016</v>
      </c>
    </row>
    <row r="727" s="1" customFormat="1" ht="16.5" customHeight="1">
      <c r="B727" s="46"/>
      <c r="C727" s="221" t="s">
        <v>1017</v>
      </c>
      <c r="D727" s="221" t="s">
        <v>176</v>
      </c>
      <c r="E727" s="222" t="s">
        <v>1018</v>
      </c>
      <c r="F727" s="223" t="s">
        <v>1019</v>
      </c>
      <c r="G727" s="224" t="s">
        <v>201</v>
      </c>
      <c r="H727" s="225">
        <v>13.359999999999999</v>
      </c>
      <c r="I727" s="226"/>
      <c r="J727" s="227">
        <f>ROUND(I727*H727,2)</f>
        <v>0</v>
      </c>
      <c r="K727" s="223" t="s">
        <v>180</v>
      </c>
      <c r="L727" s="72"/>
      <c r="M727" s="228" t="s">
        <v>21</v>
      </c>
      <c r="N727" s="229" t="s">
        <v>40</v>
      </c>
      <c r="O727" s="47"/>
      <c r="P727" s="230">
        <f>O727*H727</f>
        <v>0</v>
      </c>
      <c r="Q727" s="230">
        <v>0.00018000000000000001</v>
      </c>
      <c r="R727" s="230">
        <f>Q727*H727</f>
        <v>0.0024047999999999999</v>
      </c>
      <c r="S727" s="230">
        <v>0</v>
      </c>
      <c r="T727" s="231">
        <f>S727*H727</f>
        <v>0</v>
      </c>
      <c r="AR727" s="24" t="s">
        <v>214</v>
      </c>
      <c r="AT727" s="24" t="s">
        <v>176</v>
      </c>
      <c r="AU727" s="24" t="s">
        <v>79</v>
      </c>
      <c r="AY727" s="24" t="s">
        <v>174</v>
      </c>
      <c r="BE727" s="232">
        <f>IF(N727="základní",J727,0)</f>
        <v>0</v>
      </c>
      <c r="BF727" s="232">
        <f>IF(N727="snížená",J727,0)</f>
        <v>0</v>
      </c>
      <c r="BG727" s="232">
        <f>IF(N727="zákl. přenesená",J727,0)</f>
        <v>0</v>
      </c>
      <c r="BH727" s="232">
        <f>IF(N727="sníž. přenesená",J727,0)</f>
        <v>0</v>
      </c>
      <c r="BI727" s="232">
        <f>IF(N727="nulová",J727,0)</f>
        <v>0</v>
      </c>
      <c r="BJ727" s="24" t="s">
        <v>77</v>
      </c>
      <c r="BK727" s="232">
        <f>ROUND(I727*H727,2)</f>
        <v>0</v>
      </c>
      <c r="BL727" s="24" t="s">
        <v>214</v>
      </c>
      <c r="BM727" s="24" t="s">
        <v>1020</v>
      </c>
    </row>
    <row r="728" s="11" customFormat="1">
      <c r="B728" s="233"/>
      <c r="C728" s="234"/>
      <c r="D728" s="235" t="s">
        <v>182</v>
      </c>
      <c r="E728" s="236" t="s">
        <v>21</v>
      </c>
      <c r="F728" s="237" t="s">
        <v>1011</v>
      </c>
      <c r="G728" s="234"/>
      <c r="H728" s="238">
        <v>3.7200000000000002</v>
      </c>
      <c r="I728" s="239"/>
      <c r="J728" s="234"/>
      <c r="K728" s="234"/>
      <c r="L728" s="240"/>
      <c r="M728" s="241"/>
      <c r="N728" s="242"/>
      <c r="O728" s="242"/>
      <c r="P728" s="242"/>
      <c r="Q728" s="242"/>
      <c r="R728" s="242"/>
      <c r="S728" s="242"/>
      <c r="T728" s="243"/>
      <c r="AT728" s="244" t="s">
        <v>182</v>
      </c>
      <c r="AU728" s="244" t="s">
        <v>79</v>
      </c>
      <c r="AV728" s="11" t="s">
        <v>79</v>
      </c>
      <c r="AW728" s="11" t="s">
        <v>33</v>
      </c>
      <c r="AX728" s="11" t="s">
        <v>69</v>
      </c>
      <c r="AY728" s="244" t="s">
        <v>174</v>
      </c>
    </row>
    <row r="729" s="11" customFormat="1">
      <c r="B729" s="233"/>
      <c r="C729" s="234"/>
      <c r="D729" s="235" t="s">
        <v>182</v>
      </c>
      <c r="E729" s="236" t="s">
        <v>21</v>
      </c>
      <c r="F729" s="237" t="s">
        <v>1021</v>
      </c>
      <c r="G729" s="234"/>
      <c r="H729" s="238">
        <v>9.6400000000000006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AT729" s="244" t="s">
        <v>182</v>
      </c>
      <c r="AU729" s="244" t="s">
        <v>79</v>
      </c>
      <c r="AV729" s="11" t="s">
        <v>79</v>
      </c>
      <c r="AW729" s="11" t="s">
        <v>33</v>
      </c>
      <c r="AX729" s="11" t="s">
        <v>69</v>
      </c>
      <c r="AY729" s="244" t="s">
        <v>174</v>
      </c>
    </row>
    <row r="730" s="12" customFormat="1">
      <c r="B730" s="245"/>
      <c r="C730" s="246"/>
      <c r="D730" s="235" t="s">
        <v>182</v>
      </c>
      <c r="E730" s="247" t="s">
        <v>21</v>
      </c>
      <c r="F730" s="248" t="s">
        <v>184</v>
      </c>
      <c r="G730" s="246"/>
      <c r="H730" s="249">
        <v>13.359999999999999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AT730" s="255" t="s">
        <v>182</v>
      </c>
      <c r="AU730" s="255" t="s">
        <v>79</v>
      </c>
      <c r="AV730" s="12" t="s">
        <v>181</v>
      </c>
      <c r="AW730" s="12" t="s">
        <v>33</v>
      </c>
      <c r="AX730" s="12" t="s">
        <v>77</v>
      </c>
      <c r="AY730" s="255" t="s">
        <v>174</v>
      </c>
    </row>
    <row r="731" s="1" customFormat="1" ht="16.5" customHeight="1">
      <c r="B731" s="46"/>
      <c r="C731" s="266" t="s">
        <v>597</v>
      </c>
      <c r="D731" s="266" t="s">
        <v>258</v>
      </c>
      <c r="E731" s="267" t="s">
        <v>1014</v>
      </c>
      <c r="F731" s="268" t="s">
        <v>1015</v>
      </c>
      <c r="G731" s="269" t="s">
        <v>201</v>
      </c>
      <c r="H731" s="270">
        <v>17.367999999999999</v>
      </c>
      <c r="I731" s="271"/>
      <c r="J731" s="272">
        <f>ROUND(I731*H731,2)</f>
        <v>0</v>
      </c>
      <c r="K731" s="268" t="s">
        <v>180</v>
      </c>
      <c r="L731" s="273"/>
      <c r="M731" s="274" t="s">
        <v>21</v>
      </c>
      <c r="N731" s="275" t="s">
        <v>40</v>
      </c>
      <c r="O731" s="47"/>
      <c r="P731" s="230">
        <f>O731*H731</f>
        <v>0</v>
      </c>
      <c r="Q731" s="230">
        <v>0.0012700000000000001</v>
      </c>
      <c r="R731" s="230">
        <f>Q731*H731</f>
        <v>0.022057359999999998</v>
      </c>
      <c r="S731" s="230">
        <v>0</v>
      </c>
      <c r="T731" s="231">
        <f>S731*H731</f>
        <v>0</v>
      </c>
      <c r="AR731" s="24" t="s">
        <v>252</v>
      </c>
      <c r="AT731" s="24" t="s">
        <v>258</v>
      </c>
      <c r="AU731" s="24" t="s">
        <v>79</v>
      </c>
      <c r="AY731" s="24" t="s">
        <v>174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24" t="s">
        <v>77</v>
      </c>
      <c r="BK731" s="232">
        <f>ROUND(I731*H731,2)</f>
        <v>0</v>
      </c>
      <c r="BL731" s="24" t="s">
        <v>214</v>
      </c>
      <c r="BM731" s="24" t="s">
        <v>1022</v>
      </c>
    </row>
    <row r="732" s="1" customFormat="1" ht="16.5" customHeight="1">
      <c r="B732" s="46"/>
      <c r="C732" s="221" t="s">
        <v>1023</v>
      </c>
      <c r="D732" s="221" t="s">
        <v>176</v>
      </c>
      <c r="E732" s="222" t="s">
        <v>1024</v>
      </c>
      <c r="F732" s="223" t="s">
        <v>1025</v>
      </c>
      <c r="G732" s="224" t="s">
        <v>201</v>
      </c>
      <c r="H732" s="225">
        <v>832.13999999999999</v>
      </c>
      <c r="I732" s="226"/>
      <c r="J732" s="227">
        <f>ROUND(I732*H732,2)</f>
        <v>0</v>
      </c>
      <c r="K732" s="223" t="s">
        <v>180</v>
      </c>
      <c r="L732" s="72"/>
      <c r="M732" s="228" t="s">
        <v>21</v>
      </c>
      <c r="N732" s="229" t="s">
        <v>40</v>
      </c>
      <c r="O732" s="47"/>
      <c r="P732" s="230">
        <f>O732*H732</f>
        <v>0</v>
      </c>
      <c r="Q732" s="230">
        <v>0</v>
      </c>
      <c r="R732" s="230">
        <f>Q732*H732</f>
        <v>0</v>
      </c>
      <c r="S732" s="230">
        <v>0</v>
      </c>
      <c r="T732" s="231">
        <f>S732*H732</f>
        <v>0</v>
      </c>
      <c r="AR732" s="24" t="s">
        <v>214</v>
      </c>
      <c r="AT732" s="24" t="s">
        <v>176</v>
      </c>
      <c r="AU732" s="24" t="s">
        <v>79</v>
      </c>
      <c r="AY732" s="24" t="s">
        <v>174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24" t="s">
        <v>77</v>
      </c>
      <c r="BK732" s="232">
        <f>ROUND(I732*H732,2)</f>
        <v>0</v>
      </c>
      <c r="BL732" s="24" t="s">
        <v>214</v>
      </c>
      <c r="BM732" s="24" t="s">
        <v>1026</v>
      </c>
    </row>
    <row r="733" s="13" customFormat="1">
      <c r="B733" s="256"/>
      <c r="C733" s="257"/>
      <c r="D733" s="235" t="s">
        <v>182</v>
      </c>
      <c r="E733" s="258" t="s">
        <v>21</v>
      </c>
      <c r="F733" s="259" t="s">
        <v>342</v>
      </c>
      <c r="G733" s="257"/>
      <c r="H733" s="258" t="s">
        <v>21</v>
      </c>
      <c r="I733" s="260"/>
      <c r="J733" s="257"/>
      <c r="K733" s="257"/>
      <c r="L733" s="261"/>
      <c r="M733" s="262"/>
      <c r="N733" s="263"/>
      <c r="O733" s="263"/>
      <c r="P733" s="263"/>
      <c r="Q733" s="263"/>
      <c r="R733" s="263"/>
      <c r="S733" s="263"/>
      <c r="T733" s="264"/>
      <c r="AT733" s="265" t="s">
        <v>182</v>
      </c>
      <c r="AU733" s="265" t="s">
        <v>79</v>
      </c>
      <c r="AV733" s="13" t="s">
        <v>77</v>
      </c>
      <c r="AW733" s="13" t="s">
        <v>33</v>
      </c>
      <c r="AX733" s="13" t="s">
        <v>69</v>
      </c>
      <c r="AY733" s="265" t="s">
        <v>174</v>
      </c>
    </row>
    <row r="734" s="13" customFormat="1">
      <c r="B734" s="256"/>
      <c r="C734" s="257"/>
      <c r="D734" s="235" t="s">
        <v>182</v>
      </c>
      <c r="E734" s="258" t="s">
        <v>21</v>
      </c>
      <c r="F734" s="259" t="s">
        <v>1027</v>
      </c>
      <c r="G734" s="257"/>
      <c r="H734" s="258" t="s">
        <v>21</v>
      </c>
      <c r="I734" s="260"/>
      <c r="J734" s="257"/>
      <c r="K734" s="257"/>
      <c r="L734" s="261"/>
      <c r="M734" s="262"/>
      <c r="N734" s="263"/>
      <c r="O734" s="263"/>
      <c r="P734" s="263"/>
      <c r="Q734" s="263"/>
      <c r="R734" s="263"/>
      <c r="S734" s="263"/>
      <c r="T734" s="264"/>
      <c r="AT734" s="265" t="s">
        <v>182</v>
      </c>
      <c r="AU734" s="265" t="s">
        <v>79</v>
      </c>
      <c r="AV734" s="13" t="s">
        <v>77</v>
      </c>
      <c r="AW734" s="13" t="s">
        <v>33</v>
      </c>
      <c r="AX734" s="13" t="s">
        <v>69</v>
      </c>
      <c r="AY734" s="265" t="s">
        <v>174</v>
      </c>
    </row>
    <row r="735" s="11" customFormat="1">
      <c r="B735" s="233"/>
      <c r="C735" s="234"/>
      <c r="D735" s="235" t="s">
        <v>182</v>
      </c>
      <c r="E735" s="236" t="s">
        <v>21</v>
      </c>
      <c r="F735" s="237" t="s">
        <v>1028</v>
      </c>
      <c r="G735" s="234"/>
      <c r="H735" s="238">
        <v>144.37000000000001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AT735" s="244" t="s">
        <v>182</v>
      </c>
      <c r="AU735" s="244" t="s">
        <v>79</v>
      </c>
      <c r="AV735" s="11" t="s">
        <v>79</v>
      </c>
      <c r="AW735" s="11" t="s">
        <v>33</v>
      </c>
      <c r="AX735" s="11" t="s">
        <v>69</v>
      </c>
      <c r="AY735" s="244" t="s">
        <v>174</v>
      </c>
    </row>
    <row r="736" s="11" customFormat="1">
      <c r="B736" s="233"/>
      <c r="C736" s="234"/>
      <c r="D736" s="235" t="s">
        <v>182</v>
      </c>
      <c r="E736" s="236" t="s">
        <v>21</v>
      </c>
      <c r="F736" s="237" t="s">
        <v>1029</v>
      </c>
      <c r="G736" s="234"/>
      <c r="H736" s="238">
        <v>680.33000000000004</v>
      </c>
      <c r="I736" s="239"/>
      <c r="J736" s="234"/>
      <c r="K736" s="234"/>
      <c r="L736" s="240"/>
      <c r="M736" s="241"/>
      <c r="N736" s="242"/>
      <c r="O736" s="242"/>
      <c r="P736" s="242"/>
      <c r="Q736" s="242"/>
      <c r="R736" s="242"/>
      <c r="S736" s="242"/>
      <c r="T736" s="243"/>
      <c r="AT736" s="244" t="s">
        <v>182</v>
      </c>
      <c r="AU736" s="244" t="s">
        <v>79</v>
      </c>
      <c r="AV736" s="11" t="s">
        <v>79</v>
      </c>
      <c r="AW736" s="11" t="s">
        <v>33</v>
      </c>
      <c r="AX736" s="11" t="s">
        <v>69</v>
      </c>
      <c r="AY736" s="244" t="s">
        <v>174</v>
      </c>
    </row>
    <row r="737" s="13" customFormat="1">
      <c r="B737" s="256"/>
      <c r="C737" s="257"/>
      <c r="D737" s="235" t="s">
        <v>182</v>
      </c>
      <c r="E737" s="258" t="s">
        <v>21</v>
      </c>
      <c r="F737" s="259" t="s">
        <v>1030</v>
      </c>
      <c r="G737" s="257"/>
      <c r="H737" s="258" t="s">
        <v>21</v>
      </c>
      <c r="I737" s="260"/>
      <c r="J737" s="257"/>
      <c r="K737" s="257"/>
      <c r="L737" s="261"/>
      <c r="M737" s="262"/>
      <c r="N737" s="263"/>
      <c r="O737" s="263"/>
      <c r="P737" s="263"/>
      <c r="Q737" s="263"/>
      <c r="R737" s="263"/>
      <c r="S737" s="263"/>
      <c r="T737" s="264"/>
      <c r="AT737" s="265" t="s">
        <v>182</v>
      </c>
      <c r="AU737" s="265" t="s">
        <v>79</v>
      </c>
      <c r="AV737" s="13" t="s">
        <v>77</v>
      </c>
      <c r="AW737" s="13" t="s">
        <v>33</v>
      </c>
      <c r="AX737" s="13" t="s">
        <v>69</v>
      </c>
      <c r="AY737" s="265" t="s">
        <v>174</v>
      </c>
    </row>
    <row r="738" s="11" customFormat="1">
      <c r="B738" s="233"/>
      <c r="C738" s="234"/>
      <c r="D738" s="235" t="s">
        <v>182</v>
      </c>
      <c r="E738" s="236" t="s">
        <v>21</v>
      </c>
      <c r="F738" s="237" t="s">
        <v>1031</v>
      </c>
      <c r="G738" s="234"/>
      <c r="H738" s="238">
        <v>7.4400000000000004</v>
      </c>
      <c r="I738" s="239"/>
      <c r="J738" s="234"/>
      <c r="K738" s="234"/>
      <c r="L738" s="240"/>
      <c r="M738" s="241"/>
      <c r="N738" s="242"/>
      <c r="O738" s="242"/>
      <c r="P738" s="242"/>
      <c r="Q738" s="242"/>
      <c r="R738" s="242"/>
      <c r="S738" s="242"/>
      <c r="T738" s="243"/>
      <c r="AT738" s="244" t="s">
        <v>182</v>
      </c>
      <c r="AU738" s="244" t="s">
        <v>79</v>
      </c>
      <c r="AV738" s="11" t="s">
        <v>79</v>
      </c>
      <c r="AW738" s="11" t="s">
        <v>33</v>
      </c>
      <c r="AX738" s="11" t="s">
        <v>69</v>
      </c>
      <c r="AY738" s="244" t="s">
        <v>174</v>
      </c>
    </row>
    <row r="739" s="12" customFormat="1">
      <c r="B739" s="245"/>
      <c r="C739" s="246"/>
      <c r="D739" s="235" t="s">
        <v>182</v>
      </c>
      <c r="E739" s="247" t="s">
        <v>21</v>
      </c>
      <c r="F739" s="248" t="s">
        <v>184</v>
      </c>
      <c r="G739" s="246"/>
      <c r="H739" s="249">
        <v>832.13999999999999</v>
      </c>
      <c r="I739" s="250"/>
      <c r="J739" s="246"/>
      <c r="K739" s="246"/>
      <c r="L739" s="251"/>
      <c r="M739" s="252"/>
      <c r="N739" s="253"/>
      <c r="O739" s="253"/>
      <c r="P739" s="253"/>
      <c r="Q739" s="253"/>
      <c r="R739" s="253"/>
      <c r="S739" s="253"/>
      <c r="T739" s="254"/>
      <c r="AT739" s="255" t="s">
        <v>182</v>
      </c>
      <c r="AU739" s="255" t="s">
        <v>79</v>
      </c>
      <c r="AV739" s="12" t="s">
        <v>181</v>
      </c>
      <c r="AW739" s="12" t="s">
        <v>33</v>
      </c>
      <c r="AX739" s="12" t="s">
        <v>77</v>
      </c>
      <c r="AY739" s="255" t="s">
        <v>174</v>
      </c>
    </row>
    <row r="740" s="1" customFormat="1" ht="16.5" customHeight="1">
      <c r="B740" s="46"/>
      <c r="C740" s="266" t="s">
        <v>602</v>
      </c>
      <c r="D740" s="266" t="s">
        <v>258</v>
      </c>
      <c r="E740" s="267" t="s">
        <v>1032</v>
      </c>
      <c r="F740" s="268" t="s">
        <v>1033</v>
      </c>
      <c r="G740" s="269" t="s">
        <v>201</v>
      </c>
      <c r="H740" s="270">
        <v>873.74699999999996</v>
      </c>
      <c r="I740" s="271"/>
      <c r="J740" s="272">
        <f>ROUND(I740*H740,2)</f>
        <v>0</v>
      </c>
      <c r="K740" s="268" t="s">
        <v>21</v>
      </c>
      <c r="L740" s="273"/>
      <c r="M740" s="274" t="s">
        <v>21</v>
      </c>
      <c r="N740" s="275" t="s">
        <v>40</v>
      </c>
      <c r="O740" s="47"/>
      <c r="P740" s="230">
        <f>O740*H740</f>
        <v>0</v>
      </c>
      <c r="Q740" s="230">
        <v>0</v>
      </c>
      <c r="R740" s="230">
        <f>Q740*H740</f>
        <v>0</v>
      </c>
      <c r="S740" s="230">
        <v>0</v>
      </c>
      <c r="T740" s="231">
        <f>S740*H740</f>
        <v>0</v>
      </c>
      <c r="AR740" s="24" t="s">
        <v>252</v>
      </c>
      <c r="AT740" s="24" t="s">
        <v>258</v>
      </c>
      <c r="AU740" s="24" t="s">
        <v>79</v>
      </c>
      <c r="AY740" s="24" t="s">
        <v>174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4" t="s">
        <v>77</v>
      </c>
      <c r="BK740" s="232">
        <f>ROUND(I740*H740,2)</f>
        <v>0</v>
      </c>
      <c r="BL740" s="24" t="s">
        <v>214</v>
      </c>
      <c r="BM740" s="24" t="s">
        <v>1034</v>
      </c>
    </row>
    <row r="741" s="1" customFormat="1" ht="25.5" customHeight="1">
      <c r="B741" s="46"/>
      <c r="C741" s="221" t="s">
        <v>1035</v>
      </c>
      <c r="D741" s="221" t="s">
        <v>176</v>
      </c>
      <c r="E741" s="222" t="s">
        <v>1036</v>
      </c>
      <c r="F741" s="223" t="s">
        <v>1037</v>
      </c>
      <c r="G741" s="224" t="s">
        <v>1038</v>
      </c>
      <c r="H741" s="276"/>
      <c r="I741" s="226"/>
      <c r="J741" s="227">
        <f>ROUND(I741*H741,2)</f>
        <v>0</v>
      </c>
      <c r="K741" s="223" t="s">
        <v>180</v>
      </c>
      <c r="L741" s="72"/>
      <c r="M741" s="228" t="s">
        <v>21</v>
      </c>
      <c r="N741" s="229" t="s">
        <v>40</v>
      </c>
      <c r="O741" s="47"/>
      <c r="P741" s="230">
        <f>O741*H741</f>
        <v>0</v>
      </c>
      <c r="Q741" s="230">
        <v>0</v>
      </c>
      <c r="R741" s="230">
        <f>Q741*H741</f>
        <v>0</v>
      </c>
      <c r="S741" s="230">
        <v>0</v>
      </c>
      <c r="T741" s="231">
        <f>S741*H741</f>
        <v>0</v>
      </c>
      <c r="AR741" s="24" t="s">
        <v>214</v>
      </c>
      <c r="AT741" s="24" t="s">
        <v>176</v>
      </c>
      <c r="AU741" s="24" t="s">
        <v>79</v>
      </c>
      <c r="AY741" s="24" t="s">
        <v>174</v>
      </c>
      <c r="BE741" s="232">
        <f>IF(N741="základní",J741,0)</f>
        <v>0</v>
      </c>
      <c r="BF741" s="232">
        <f>IF(N741="snížená",J741,0)</f>
        <v>0</v>
      </c>
      <c r="BG741" s="232">
        <f>IF(N741="zákl. přenesená",J741,0)</f>
        <v>0</v>
      </c>
      <c r="BH741" s="232">
        <f>IF(N741="sníž. přenesená",J741,0)</f>
        <v>0</v>
      </c>
      <c r="BI741" s="232">
        <f>IF(N741="nulová",J741,0)</f>
        <v>0</v>
      </c>
      <c r="BJ741" s="24" t="s">
        <v>77</v>
      </c>
      <c r="BK741" s="232">
        <f>ROUND(I741*H741,2)</f>
        <v>0</v>
      </c>
      <c r="BL741" s="24" t="s">
        <v>214</v>
      </c>
      <c r="BM741" s="24" t="s">
        <v>1039</v>
      </c>
    </row>
    <row r="742" s="10" customFormat="1" ht="29.88" customHeight="1">
      <c r="B742" s="205"/>
      <c r="C742" s="206"/>
      <c r="D742" s="207" t="s">
        <v>68</v>
      </c>
      <c r="E742" s="219" t="s">
        <v>1040</v>
      </c>
      <c r="F742" s="219" t="s">
        <v>1041</v>
      </c>
      <c r="G742" s="206"/>
      <c r="H742" s="206"/>
      <c r="I742" s="209"/>
      <c r="J742" s="220">
        <f>BK742</f>
        <v>0</v>
      </c>
      <c r="K742" s="206"/>
      <c r="L742" s="211"/>
      <c r="M742" s="212"/>
      <c r="N742" s="213"/>
      <c r="O742" s="213"/>
      <c r="P742" s="214">
        <f>SUM(P743:P756)</f>
        <v>0</v>
      </c>
      <c r="Q742" s="213"/>
      <c r="R742" s="214">
        <f>SUM(R743:R756)</f>
        <v>0.0053999999999999994</v>
      </c>
      <c r="S742" s="213"/>
      <c r="T742" s="215">
        <f>SUM(T743:T756)</f>
        <v>0</v>
      </c>
      <c r="AR742" s="216" t="s">
        <v>79</v>
      </c>
      <c r="AT742" s="217" t="s">
        <v>68</v>
      </c>
      <c r="AU742" s="217" t="s">
        <v>77</v>
      </c>
      <c r="AY742" s="216" t="s">
        <v>174</v>
      </c>
      <c r="BK742" s="218">
        <f>SUM(BK743:BK756)</f>
        <v>0</v>
      </c>
    </row>
    <row r="743" s="1" customFormat="1" ht="25.5" customHeight="1">
      <c r="B743" s="46"/>
      <c r="C743" s="221" t="s">
        <v>606</v>
      </c>
      <c r="D743" s="221" t="s">
        <v>176</v>
      </c>
      <c r="E743" s="222" t="s">
        <v>1042</v>
      </c>
      <c r="F743" s="223" t="s">
        <v>1043</v>
      </c>
      <c r="G743" s="224" t="s">
        <v>201</v>
      </c>
      <c r="H743" s="225">
        <v>832.13999999999999</v>
      </c>
      <c r="I743" s="226"/>
      <c r="J743" s="227">
        <f>ROUND(I743*H743,2)</f>
        <v>0</v>
      </c>
      <c r="K743" s="223" t="s">
        <v>180</v>
      </c>
      <c r="L743" s="72"/>
      <c r="M743" s="228" t="s">
        <v>21</v>
      </c>
      <c r="N743" s="229" t="s">
        <v>40</v>
      </c>
      <c r="O743" s="47"/>
      <c r="P743" s="230">
        <f>O743*H743</f>
        <v>0</v>
      </c>
      <c r="Q743" s="230">
        <v>0</v>
      </c>
      <c r="R743" s="230">
        <f>Q743*H743</f>
        <v>0</v>
      </c>
      <c r="S743" s="230">
        <v>0</v>
      </c>
      <c r="T743" s="231">
        <f>S743*H743</f>
        <v>0</v>
      </c>
      <c r="AR743" s="24" t="s">
        <v>214</v>
      </c>
      <c r="AT743" s="24" t="s">
        <v>176</v>
      </c>
      <c r="AU743" s="24" t="s">
        <v>79</v>
      </c>
      <c r="AY743" s="24" t="s">
        <v>174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24" t="s">
        <v>77</v>
      </c>
      <c r="BK743" s="232">
        <f>ROUND(I743*H743,2)</f>
        <v>0</v>
      </c>
      <c r="BL743" s="24" t="s">
        <v>214</v>
      </c>
      <c r="BM743" s="24" t="s">
        <v>1044</v>
      </c>
    </row>
    <row r="744" s="13" customFormat="1">
      <c r="B744" s="256"/>
      <c r="C744" s="257"/>
      <c r="D744" s="235" t="s">
        <v>182</v>
      </c>
      <c r="E744" s="258" t="s">
        <v>21</v>
      </c>
      <c r="F744" s="259" t="s">
        <v>342</v>
      </c>
      <c r="G744" s="257"/>
      <c r="H744" s="258" t="s">
        <v>21</v>
      </c>
      <c r="I744" s="260"/>
      <c r="J744" s="257"/>
      <c r="K744" s="257"/>
      <c r="L744" s="261"/>
      <c r="M744" s="262"/>
      <c r="N744" s="263"/>
      <c r="O744" s="263"/>
      <c r="P744" s="263"/>
      <c r="Q744" s="263"/>
      <c r="R744" s="263"/>
      <c r="S744" s="263"/>
      <c r="T744" s="264"/>
      <c r="AT744" s="265" t="s">
        <v>182</v>
      </c>
      <c r="AU744" s="265" t="s">
        <v>79</v>
      </c>
      <c r="AV744" s="13" t="s">
        <v>77</v>
      </c>
      <c r="AW744" s="13" t="s">
        <v>33</v>
      </c>
      <c r="AX744" s="13" t="s">
        <v>69</v>
      </c>
      <c r="AY744" s="265" t="s">
        <v>174</v>
      </c>
    </row>
    <row r="745" s="13" customFormat="1">
      <c r="B745" s="256"/>
      <c r="C745" s="257"/>
      <c r="D745" s="235" t="s">
        <v>182</v>
      </c>
      <c r="E745" s="258" t="s">
        <v>21</v>
      </c>
      <c r="F745" s="259" t="s">
        <v>1027</v>
      </c>
      <c r="G745" s="257"/>
      <c r="H745" s="258" t="s">
        <v>21</v>
      </c>
      <c r="I745" s="260"/>
      <c r="J745" s="257"/>
      <c r="K745" s="257"/>
      <c r="L745" s="261"/>
      <c r="M745" s="262"/>
      <c r="N745" s="263"/>
      <c r="O745" s="263"/>
      <c r="P745" s="263"/>
      <c r="Q745" s="263"/>
      <c r="R745" s="263"/>
      <c r="S745" s="263"/>
      <c r="T745" s="264"/>
      <c r="AT745" s="265" t="s">
        <v>182</v>
      </c>
      <c r="AU745" s="265" t="s">
        <v>79</v>
      </c>
      <c r="AV745" s="13" t="s">
        <v>77</v>
      </c>
      <c r="AW745" s="13" t="s">
        <v>33</v>
      </c>
      <c r="AX745" s="13" t="s">
        <v>69</v>
      </c>
      <c r="AY745" s="265" t="s">
        <v>174</v>
      </c>
    </row>
    <row r="746" s="11" customFormat="1">
      <c r="B746" s="233"/>
      <c r="C746" s="234"/>
      <c r="D746" s="235" t="s">
        <v>182</v>
      </c>
      <c r="E746" s="236" t="s">
        <v>21</v>
      </c>
      <c r="F746" s="237" t="s">
        <v>1028</v>
      </c>
      <c r="G746" s="234"/>
      <c r="H746" s="238">
        <v>144.37000000000001</v>
      </c>
      <c r="I746" s="239"/>
      <c r="J746" s="234"/>
      <c r="K746" s="234"/>
      <c r="L746" s="240"/>
      <c r="M746" s="241"/>
      <c r="N746" s="242"/>
      <c r="O746" s="242"/>
      <c r="P746" s="242"/>
      <c r="Q746" s="242"/>
      <c r="R746" s="242"/>
      <c r="S746" s="242"/>
      <c r="T746" s="243"/>
      <c r="AT746" s="244" t="s">
        <v>182</v>
      </c>
      <c r="AU746" s="244" t="s">
        <v>79</v>
      </c>
      <c r="AV746" s="11" t="s">
        <v>79</v>
      </c>
      <c r="AW746" s="11" t="s">
        <v>33</v>
      </c>
      <c r="AX746" s="11" t="s">
        <v>69</v>
      </c>
      <c r="AY746" s="244" t="s">
        <v>174</v>
      </c>
    </row>
    <row r="747" s="11" customFormat="1">
      <c r="B747" s="233"/>
      <c r="C747" s="234"/>
      <c r="D747" s="235" t="s">
        <v>182</v>
      </c>
      <c r="E747" s="236" t="s">
        <v>21</v>
      </c>
      <c r="F747" s="237" t="s">
        <v>1029</v>
      </c>
      <c r="G747" s="234"/>
      <c r="H747" s="238">
        <v>680.33000000000004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AT747" s="244" t="s">
        <v>182</v>
      </c>
      <c r="AU747" s="244" t="s">
        <v>79</v>
      </c>
      <c r="AV747" s="11" t="s">
        <v>79</v>
      </c>
      <c r="AW747" s="11" t="s">
        <v>33</v>
      </c>
      <c r="AX747" s="11" t="s">
        <v>69</v>
      </c>
      <c r="AY747" s="244" t="s">
        <v>174</v>
      </c>
    </row>
    <row r="748" s="13" customFormat="1">
      <c r="B748" s="256"/>
      <c r="C748" s="257"/>
      <c r="D748" s="235" t="s">
        <v>182</v>
      </c>
      <c r="E748" s="258" t="s">
        <v>21</v>
      </c>
      <c r="F748" s="259" t="s">
        <v>1030</v>
      </c>
      <c r="G748" s="257"/>
      <c r="H748" s="258" t="s">
        <v>21</v>
      </c>
      <c r="I748" s="260"/>
      <c r="J748" s="257"/>
      <c r="K748" s="257"/>
      <c r="L748" s="261"/>
      <c r="M748" s="262"/>
      <c r="N748" s="263"/>
      <c r="O748" s="263"/>
      <c r="P748" s="263"/>
      <c r="Q748" s="263"/>
      <c r="R748" s="263"/>
      <c r="S748" s="263"/>
      <c r="T748" s="264"/>
      <c r="AT748" s="265" t="s">
        <v>182</v>
      </c>
      <c r="AU748" s="265" t="s">
        <v>79</v>
      </c>
      <c r="AV748" s="13" t="s">
        <v>77</v>
      </c>
      <c r="AW748" s="13" t="s">
        <v>33</v>
      </c>
      <c r="AX748" s="13" t="s">
        <v>69</v>
      </c>
      <c r="AY748" s="265" t="s">
        <v>174</v>
      </c>
    </row>
    <row r="749" s="11" customFormat="1">
      <c r="B749" s="233"/>
      <c r="C749" s="234"/>
      <c r="D749" s="235" t="s">
        <v>182</v>
      </c>
      <c r="E749" s="236" t="s">
        <v>21</v>
      </c>
      <c r="F749" s="237" t="s">
        <v>1031</v>
      </c>
      <c r="G749" s="234"/>
      <c r="H749" s="238">
        <v>7.4400000000000004</v>
      </c>
      <c r="I749" s="239"/>
      <c r="J749" s="234"/>
      <c r="K749" s="234"/>
      <c r="L749" s="240"/>
      <c r="M749" s="241"/>
      <c r="N749" s="242"/>
      <c r="O749" s="242"/>
      <c r="P749" s="242"/>
      <c r="Q749" s="242"/>
      <c r="R749" s="242"/>
      <c r="S749" s="242"/>
      <c r="T749" s="243"/>
      <c r="AT749" s="244" t="s">
        <v>182</v>
      </c>
      <c r="AU749" s="244" t="s">
        <v>79</v>
      </c>
      <c r="AV749" s="11" t="s">
        <v>79</v>
      </c>
      <c r="AW749" s="11" t="s">
        <v>33</v>
      </c>
      <c r="AX749" s="11" t="s">
        <v>69</v>
      </c>
      <c r="AY749" s="244" t="s">
        <v>174</v>
      </c>
    </row>
    <row r="750" s="12" customFormat="1">
      <c r="B750" s="245"/>
      <c r="C750" s="246"/>
      <c r="D750" s="235" t="s">
        <v>182</v>
      </c>
      <c r="E750" s="247" t="s">
        <v>21</v>
      </c>
      <c r="F750" s="248" t="s">
        <v>184</v>
      </c>
      <c r="G750" s="246"/>
      <c r="H750" s="249">
        <v>832.13999999999999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AT750" s="255" t="s">
        <v>182</v>
      </c>
      <c r="AU750" s="255" t="s">
        <v>79</v>
      </c>
      <c r="AV750" s="12" t="s">
        <v>181</v>
      </c>
      <c r="AW750" s="12" t="s">
        <v>33</v>
      </c>
      <c r="AX750" s="12" t="s">
        <v>77</v>
      </c>
      <c r="AY750" s="255" t="s">
        <v>174</v>
      </c>
    </row>
    <row r="751" s="1" customFormat="1" ht="16.5" customHeight="1">
      <c r="B751" s="46"/>
      <c r="C751" s="266" t="s">
        <v>1045</v>
      </c>
      <c r="D751" s="266" t="s">
        <v>258</v>
      </c>
      <c r="E751" s="267" t="s">
        <v>1046</v>
      </c>
      <c r="F751" s="268" t="s">
        <v>1047</v>
      </c>
      <c r="G751" s="269" t="s">
        <v>201</v>
      </c>
      <c r="H751" s="270">
        <v>848.78300000000002</v>
      </c>
      <c r="I751" s="271"/>
      <c r="J751" s="272">
        <f>ROUND(I751*H751,2)</f>
        <v>0</v>
      </c>
      <c r="K751" s="268" t="s">
        <v>21</v>
      </c>
      <c r="L751" s="273"/>
      <c r="M751" s="274" t="s">
        <v>21</v>
      </c>
      <c r="N751" s="275" t="s">
        <v>40</v>
      </c>
      <c r="O751" s="47"/>
      <c r="P751" s="230">
        <f>O751*H751</f>
        <v>0</v>
      </c>
      <c r="Q751" s="230">
        <v>0</v>
      </c>
      <c r="R751" s="230">
        <f>Q751*H751</f>
        <v>0</v>
      </c>
      <c r="S751" s="230">
        <v>0</v>
      </c>
      <c r="T751" s="231">
        <f>S751*H751</f>
        <v>0</v>
      </c>
      <c r="AR751" s="24" t="s">
        <v>252</v>
      </c>
      <c r="AT751" s="24" t="s">
        <v>258</v>
      </c>
      <c r="AU751" s="24" t="s">
        <v>79</v>
      </c>
      <c r="AY751" s="24" t="s">
        <v>174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24" t="s">
        <v>77</v>
      </c>
      <c r="BK751" s="232">
        <f>ROUND(I751*H751,2)</f>
        <v>0</v>
      </c>
      <c r="BL751" s="24" t="s">
        <v>214</v>
      </c>
      <c r="BM751" s="24" t="s">
        <v>1048</v>
      </c>
    </row>
    <row r="752" s="1" customFormat="1" ht="16.5" customHeight="1">
      <c r="B752" s="46"/>
      <c r="C752" s="221" t="s">
        <v>610</v>
      </c>
      <c r="D752" s="221" t="s">
        <v>176</v>
      </c>
      <c r="E752" s="222" t="s">
        <v>1049</v>
      </c>
      <c r="F752" s="223" t="s">
        <v>1050</v>
      </c>
      <c r="G752" s="224" t="s">
        <v>201</v>
      </c>
      <c r="H752" s="225">
        <v>18</v>
      </c>
      <c r="I752" s="226"/>
      <c r="J752" s="227">
        <f>ROUND(I752*H752,2)</f>
        <v>0</v>
      </c>
      <c r="K752" s="223" t="s">
        <v>180</v>
      </c>
      <c r="L752" s="72"/>
      <c r="M752" s="228" t="s">
        <v>21</v>
      </c>
      <c r="N752" s="229" t="s">
        <v>40</v>
      </c>
      <c r="O752" s="47"/>
      <c r="P752" s="230">
        <f>O752*H752</f>
        <v>0</v>
      </c>
      <c r="Q752" s="230">
        <v>0.00029999999999999997</v>
      </c>
      <c r="R752" s="230">
        <f>Q752*H752</f>
        <v>0.0053999999999999994</v>
      </c>
      <c r="S752" s="230">
        <v>0</v>
      </c>
      <c r="T752" s="231">
        <f>S752*H752</f>
        <v>0</v>
      </c>
      <c r="AR752" s="24" t="s">
        <v>214</v>
      </c>
      <c r="AT752" s="24" t="s">
        <v>176</v>
      </c>
      <c r="AU752" s="24" t="s">
        <v>79</v>
      </c>
      <c r="AY752" s="24" t="s">
        <v>174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24" t="s">
        <v>77</v>
      </c>
      <c r="BK752" s="232">
        <f>ROUND(I752*H752,2)</f>
        <v>0</v>
      </c>
      <c r="BL752" s="24" t="s">
        <v>214</v>
      </c>
      <c r="BM752" s="24" t="s">
        <v>1051</v>
      </c>
    </row>
    <row r="753" s="11" customFormat="1">
      <c r="B753" s="233"/>
      <c r="C753" s="234"/>
      <c r="D753" s="235" t="s">
        <v>182</v>
      </c>
      <c r="E753" s="236" t="s">
        <v>21</v>
      </c>
      <c r="F753" s="237" t="s">
        <v>1052</v>
      </c>
      <c r="G753" s="234"/>
      <c r="H753" s="238">
        <v>18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AT753" s="244" t="s">
        <v>182</v>
      </c>
      <c r="AU753" s="244" t="s">
        <v>79</v>
      </c>
      <c r="AV753" s="11" t="s">
        <v>79</v>
      </c>
      <c r="AW753" s="11" t="s">
        <v>33</v>
      </c>
      <c r="AX753" s="11" t="s">
        <v>69</v>
      </c>
      <c r="AY753" s="244" t="s">
        <v>174</v>
      </c>
    </row>
    <row r="754" s="12" customFormat="1">
      <c r="B754" s="245"/>
      <c r="C754" s="246"/>
      <c r="D754" s="235" t="s">
        <v>182</v>
      </c>
      <c r="E754" s="247" t="s">
        <v>21</v>
      </c>
      <c r="F754" s="248" t="s">
        <v>184</v>
      </c>
      <c r="G754" s="246"/>
      <c r="H754" s="249">
        <v>18</v>
      </c>
      <c r="I754" s="250"/>
      <c r="J754" s="246"/>
      <c r="K754" s="246"/>
      <c r="L754" s="251"/>
      <c r="M754" s="252"/>
      <c r="N754" s="253"/>
      <c r="O754" s="253"/>
      <c r="P754" s="253"/>
      <c r="Q754" s="253"/>
      <c r="R754" s="253"/>
      <c r="S754" s="253"/>
      <c r="T754" s="254"/>
      <c r="AT754" s="255" t="s">
        <v>182</v>
      </c>
      <c r="AU754" s="255" t="s">
        <v>79</v>
      </c>
      <c r="AV754" s="12" t="s">
        <v>181</v>
      </c>
      <c r="AW754" s="12" t="s">
        <v>33</v>
      </c>
      <c r="AX754" s="12" t="s">
        <v>77</v>
      </c>
      <c r="AY754" s="255" t="s">
        <v>174</v>
      </c>
    </row>
    <row r="755" s="1" customFormat="1" ht="16.5" customHeight="1">
      <c r="B755" s="46"/>
      <c r="C755" s="266" t="s">
        <v>1053</v>
      </c>
      <c r="D755" s="266" t="s">
        <v>258</v>
      </c>
      <c r="E755" s="267" t="s">
        <v>1054</v>
      </c>
      <c r="F755" s="268" t="s">
        <v>1055</v>
      </c>
      <c r="G755" s="269" t="s">
        <v>201</v>
      </c>
      <c r="H755" s="270">
        <v>18.359999999999999</v>
      </c>
      <c r="I755" s="271"/>
      <c r="J755" s="272">
        <f>ROUND(I755*H755,2)</f>
        <v>0</v>
      </c>
      <c r="K755" s="268" t="s">
        <v>21</v>
      </c>
      <c r="L755" s="273"/>
      <c r="M755" s="274" t="s">
        <v>21</v>
      </c>
      <c r="N755" s="275" t="s">
        <v>40</v>
      </c>
      <c r="O755" s="47"/>
      <c r="P755" s="230">
        <f>O755*H755</f>
        <v>0</v>
      </c>
      <c r="Q755" s="230">
        <v>0</v>
      </c>
      <c r="R755" s="230">
        <f>Q755*H755</f>
        <v>0</v>
      </c>
      <c r="S755" s="230">
        <v>0</v>
      </c>
      <c r="T755" s="231">
        <f>S755*H755</f>
        <v>0</v>
      </c>
      <c r="AR755" s="24" t="s">
        <v>252</v>
      </c>
      <c r="AT755" s="24" t="s">
        <v>258</v>
      </c>
      <c r="AU755" s="24" t="s">
        <v>79</v>
      </c>
      <c r="AY755" s="24" t="s">
        <v>174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24" t="s">
        <v>77</v>
      </c>
      <c r="BK755" s="232">
        <f>ROUND(I755*H755,2)</f>
        <v>0</v>
      </c>
      <c r="BL755" s="24" t="s">
        <v>214</v>
      </c>
      <c r="BM755" s="24" t="s">
        <v>1056</v>
      </c>
    </row>
    <row r="756" s="1" customFormat="1" ht="16.5" customHeight="1">
      <c r="B756" s="46"/>
      <c r="C756" s="221" t="s">
        <v>615</v>
      </c>
      <c r="D756" s="221" t="s">
        <v>176</v>
      </c>
      <c r="E756" s="222" t="s">
        <v>1057</v>
      </c>
      <c r="F756" s="223" t="s">
        <v>1058</v>
      </c>
      <c r="G756" s="224" t="s">
        <v>1038</v>
      </c>
      <c r="H756" s="276"/>
      <c r="I756" s="226"/>
      <c r="J756" s="227">
        <f>ROUND(I756*H756,2)</f>
        <v>0</v>
      </c>
      <c r="K756" s="223" t="s">
        <v>180</v>
      </c>
      <c r="L756" s="72"/>
      <c r="M756" s="228" t="s">
        <v>21</v>
      </c>
      <c r="N756" s="229" t="s">
        <v>40</v>
      </c>
      <c r="O756" s="47"/>
      <c r="P756" s="230">
        <f>O756*H756</f>
        <v>0</v>
      </c>
      <c r="Q756" s="230">
        <v>0</v>
      </c>
      <c r="R756" s="230">
        <f>Q756*H756</f>
        <v>0</v>
      </c>
      <c r="S756" s="230">
        <v>0</v>
      </c>
      <c r="T756" s="231">
        <f>S756*H756</f>
        <v>0</v>
      </c>
      <c r="AR756" s="24" t="s">
        <v>214</v>
      </c>
      <c r="AT756" s="24" t="s">
        <v>176</v>
      </c>
      <c r="AU756" s="24" t="s">
        <v>79</v>
      </c>
      <c r="AY756" s="24" t="s">
        <v>174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4" t="s">
        <v>77</v>
      </c>
      <c r="BK756" s="232">
        <f>ROUND(I756*H756,2)</f>
        <v>0</v>
      </c>
      <c r="BL756" s="24" t="s">
        <v>214</v>
      </c>
      <c r="BM756" s="24" t="s">
        <v>1059</v>
      </c>
    </row>
    <row r="757" s="10" customFormat="1" ht="29.88" customHeight="1">
      <c r="B757" s="205"/>
      <c r="C757" s="206"/>
      <c r="D757" s="207" t="s">
        <v>68</v>
      </c>
      <c r="E757" s="219" t="s">
        <v>1060</v>
      </c>
      <c r="F757" s="219" t="s">
        <v>1061</v>
      </c>
      <c r="G757" s="206"/>
      <c r="H757" s="206"/>
      <c r="I757" s="209"/>
      <c r="J757" s="220">
        <f>BK757</f>
        <v>0</v>
      </c>
      <c r="K757" s="206"/>
      <c r="L757" s="211"/>
      <c r="M757" s="212"/>
      <c r="N757" s="213"/>
      <c r="O757" s="213"/>
      <c r="P757" s="214">
        <f>SUM(P758:P779)</f>
        <v>0</v>
      </c>
      <c r="Q757" s="213"/>
      <c r="R757" s="214">
        <f>SUM(R758:R779)</f>
        <v>0</v>
      </c>
      <c r="S757" s="213"/>
      <c r="T757" s="215">
        <f>SUM(T758:T779)</f>
        <v>0</v>
      </c>
      <c r="AR757" s="216" t="s">
        <v>79</v>
      </c>
      <c r="AT757" s="217" t="s">
        <v>68</v>
      </c>
      <c r="AU757" s="217" t="s">
        <v>77</v>
      </c>
      <c r="AY757" s="216" t="s">
        <v>174</v>
      </c>
      <c r="BK757" s="218">
        <f>SUM(BK758:BK779)</f>
        <v>0</v>
      </c>
    </row>
    <row r="758" s="1" customFormat="1" ht="16.5" customHeight="1">
      <c r="B758" s="46"/>
      <c r="C758" s="221" t="s">
        <v>1062</v>
      </c>
      <c r="D758" s="221" t="s">
        <v>176</v>
      </c>
      <c r="E758" s="222" t="s">
        <v>1063</v>
      </c>
      <c r="F758" s="223" t="s">
        <v>1064</v>
      </c>
      <c r="G758" s="224" t="s">
        <v>1065</v>
      </c>
      <c r="H758" s="225">
        <v>12</v>
      </c>
      <c r="I758" s="226"/>
      <c r="J758" s="227">
        <f>ROUND(I758*H758,2)</f>
        <v>0</v>
      </c>
      <c r="K758" s="223" t="s">
        <v>21</v>
      </c>
      <c r="L758" s="72"/>
      <c r="M758" s="228" t="s">
        <v>21</v>
      </c>
      <c r="N758" s="229" t="s">
        <v>40</v>
      </c>
      <c r="O758" s="47"/>
      <c r="P758" s="230">
        <f>O758*H758</f>
        <v>0</v>
      </c>
      <c r="Q758" s="230">
        <v>0</v>
      </c>
      <c r="R758" s="230">
        <f>Q758*H758</f>
        <v>0</v>
      </c>
      <c r="S758" s="230">
        <v>0</v>
      </c>
      <c r="T758" s="231">
        <f>S758*H758</f>
        <v>0</v>
      </c>
      <c r="AR758" s="24" t="s">
        <v>214</v>
      </c>
      <c r="AT758" s="24" t="s">
        <v>176</v>
      </c>
      <c r="AU758" s="24" t="s">
        <v>79</v>
      </c>
      <c r="AY758" s="24" t="s">
        <v>174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4" t="s">
        <v>77</v>
      </c>
      <c r="BK758" s="232">
        <f>ROUND(I758*H758,2)</f>
        <v>0</v>
      </c>
      <c r="BL758" s="24" t="s">
        <v>214</v>
      </c>
      <c r="BM758" s="24" t="s">
        <v>1066</v>
      </c>
    </row>
    <row r="759" s="11" customFormat="1">
      <c r="B759" s="233"/>
      <c r="C759" s="234"/>
      <c r="D759" s="235" t="s">
        <v>182</v>
      </c>
      <c r="E759" s="236" t="s">
        <v>21</v>
      </c>
      <c r="F759" s="237" t="s">
        <v>1067</v>
      </c>
      <c r="G759" s="234"/>
      <c r="H759" s="238">
        <v>12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AT759" s="244" t="s">
        <v>182</v>
      </c>
      <c r="AU759" s="244" t="s">
        <v>79</v>
      </c>
      <c r="AV759" s="11" t="s">
        <v>79</v>
      </c>
      <c r="AW759" s="11" t="s">
        <v>33</v>
      </c>
      <c r="AX759" s="11" t="s">
        <v>69</v>
      </c>
      <c r="AY759" s="244" t="s">
        <v>174</v>
      </c>
    </row>
    <row r="760" s="12" customFormat="1">
      <c r="B760" s="245"/>
      <c r="C760" s="246"/>
      <c r="D760" s="235" t="s">
        <v>182</v>
      </c>
      <c r="E760" s="247" t="s">
        <v>21</v>
      </c>
      <c r="F760" s="248" t="s">
        <v>184</v>
      </c>
      <c r="G760" s="246"/>
      <c r="H760" s="249">
        <v>12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AT760" s="255" t="s">
        <v>182</v>
      </c>
      <c r="AU760" s="255" t="s">
        <v>79</v>
      </c>
      <c r="AV760" s="12" t="s">
        <v>181</v>
      </c>
      <c r="AW760" s="12" t="s">
        <v>33</v>
      </c>
      <c r="AX760" s="12" t="s">
        <v>77</v>
      </c>
      <c r="AY760" s="255" t="s">
        <v>174</v>
      </c>
    </row>
    <row r="761" s="1" customFormat="1" ht="16.5" customHeight="1">
      <c r="B761" s="46"/>
      <c r="C761" s="221" t="s">
        <v>619</v>
      </c>
      <c r="D761" s="221" t="s">
        <v>176</v>
      </c>
      <c r="E761" s="222" t="s">
        <v>1068</v>
      </c>
      <c r="F761" s="223" t="s">
        <v>1069</v>
      </c>
      <c r="G761" s="224" t="s">
        <v>1065</v>
      </c>
      <c r="H761" s="225">
        <v>12</v>
      </c>
      <c r="I761" s="226"/>
      <c r="J761" s="227">
        <f>ROUND(I761*H761,2)</f>
        <v>0</v>
      </c>
      <c r="K761" s="223" t="s">
        <v>21</v>
      </c>
      <c r="L761" s="72"/>
      <c r="M761" s="228" t="s">
        <v>21</v>
      </c>
      <c r="N761" s="229" t="s">
        <v>40</v>
      </c>
      <c r="O761" s="47"/>
      <c r="P761" s="230">
        <f>O761*H761</f>
        <v>0</v>
      </c>
      <c r="Q761" s="230">
        <v>0</v>
      </c>
      <c r="R761" s="230">
        <f>Q761*H761</f>
        <v>0</v>
      </c>
      <c r="S761" s="230">
        <v>0</v>
      </c>
      <c r="T761" s="231">
        <f>S761*H761</f>
        <v>0</v>
      </c>
      <c r="AR761" s="24" t="s">
        <v>214</v>
      </c>
      <c r="AT761" s="24" t="s">
        <v>176</v>
      </c>
      <c r="AU761" s="24" t="s">
        <v>79</v>
      </c>
      <c r="AY761" s="24" t="s">
        <v>174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24" t="s">
        <v>77</v>
      </c>
      <c r="BK761" s="232">
        <f>ROUND(I761*H761,2)</f>
        <v>0</v>
      </c>
      <c r="BL761" s="24" t="s">
        <v>214</v>
      </c>
      <c r="BM761" s="24" t="s">
        <v>1070</v>
      </c>
    </row>
    <row r="762" s="11" customFormat="1">
      <c r="B762" s="233"/>
      <c r="C762" s="234"/>
      <c r="D762" s="235" t="s">
        <v>182</v>
      </c>
      <c r="E762" s="236" t="s">
        <v>21</v>
      </c>
      <c r="F762" s="237" t="s">
        <v>1071</v>
      </c>
      <c r="G762" s="234"/>
      <c r="H762" s="238">
        <v>12</v>
      </c>
      <c r="I762" s="239"/>
      <c r="J762" s="234"/>
      <c r="K762" s="234"/>
      <c r="L762" s="240"/>
      <c r="M762" s="241"/>
      <c r="N762" s="242"/>
      <c r="O762" s="242"/>
      <c r="P762" s="242"/>
      <c r="Q762" s="242"/>
      <c r="R762" s="242"/>
      <c r="S762" s="242"/>
      <c r="T762" s="243"/>
      <c r="AT762" s="244" t="s">
        <v>182</v>
      </c>
      <c r="AU762" s="244" t="s">
        <v>79</v>
      </c>
      <c r="AV762" s="11" t="s">
        <v>79</v>
      </c>
      <c r="AW762" s="11" t="s">
        <v>33</v>
      </c>
      <c r="AX762" s="11" t="s">
        <v>69</v>
      </c>
      <c r="AY762" s="244" t="s">
        <v>174</v>
      </c>
    </row>
    <row r="763" s="12" customFormat="1">
      <c r="B763" s="245"/>
      <c r="C763" s="246"/>
      <c r="D763" s="235" t="s">
        <v>182</v>
      </c>
      <c r="E763" s="247" t="s">
        <v>21</v>
      </c>
      <c r="F763" s="248" t="s">
        <v>184</v>
      </c>
      <c r="G763" s="246"/>
      <c r="H763" s="249">
        <v>12</v>
      </c>
      <c r="I763" s="250"/>
      <c r="J763" s="246"/>
      <c r="K763" s="246"/>
      <c r="L763" s="251"/>
      <c r="M763" s="252"/>
      <c r="N763" s="253"/>
      <c r="O763" s="253"/>
      <c r="P763" s="253"/>
      <c r="Q763" s="253"/>
      <c r="R763" s="253"/>
      <c r="S763" s="253"/>
      <c r="T763" s="254"/>
      <c r="AT763" s="255" t="s">
        <v>182</v>
      </c>
      <c r="AU763" s="255" t="s">
        <v>79</v>
      </c>
      <c r="AV763" s="12" t="s">
        <v>181</v>
      </c>
      <c r="AW763" s="12" t="s">
        <v>33</v>
      </c>
      <c r="AX763" s="12" t="s">
        <v>77</v>
      </c>
      <c r="AY763" s="255" t="s">
        <v>174</v>
      </c>
    </row>
    <row r="764" s="1" customFormat="1" ht="16.5" customHeight="1">
      <c r="B764" s="46"/>
      <c r="C764" s="221" t="s">
        <v>1072</v>
      </c>
      <c r="D764" s="221" t="s">
        <v>176</v>
      </c>
      <c r="E764" s="222" t="s">
        <v>1073</v>
      </c>
      <c r="F764" s="223" t="s">
        <v>1074</v>
      </c>
      <c r="G764" s="224" t="s">
        <v>1065</v>
      </c>
      <c r="H764" s="225">
        <v>10</v>
      </c>
      <c r="I764" s="226"/>
      <c r="J764" s="227">
        <f>ROUND(I764*H764,2)</f>
        <v>0</v>
      </c>
      <c r="K764" s="223" t="s">
        <v>21</v>
      </c>
      <c r="L764" s="72"/>
      <c r="M764" s="228" t="s">
        <v>21</v>
      </c>
      <c r="N764" s="229" t="s">
        <v>40</v>
      </c>
      <c r="O764" s="47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4" t="s">
        <v>214</v>
      </c>
      <c r="AT764" s="24" t="s">
        <v>176</v>
      </c>
      <c r="AU764" s="24" t="s">
        <v>79</v>
      </c>
      <c r="AY764" s="24" t="s">
        <v>174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4" t="s">
        <v>77</v>
      </c>
      <c r="BK764" s="232">
        <f>ROUND(I764*H764,2)</f>
        <v>0</v>
      </c>
      <c r="BL764" s="24" t="s">
        <v>214</v>
      </c>
      <c r="BM764" s="24" t="s">
        <v>1075</v>
      </c>
    </row>
    <row r="765" s="11" customFormat="1">
      <c r="B765" s="233"/>
      <c r="C765" s="234"/>
      <c r="D765" s="235" t="s">
        <v>182</v>
      </c>
      <c r="E765" s="236" t="s">
        <v>21</v>
      </c>
      <c r="F765" s="237" t="s">
        <v>1076</v>
      </c>
      <c r="G765" s="234"/>
      <c r="H765" s="238">
        <v>10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AT765" s="244" t="s">
        <v>182</v>
      </c>
      <c r="AU765" s="244" t="s">
        <v>79</v>
      </c>
      <c r="AV765" s="11" t="s">
        <v>79</v>
      </c>
      <c r="AW765" s="11" t="s">
        <v>33</v>
      </c>
      <c r="AX765" s="11" t="s">
        <v>69</v>
      </c>
      <c r="AY765" s="244" t="s">
        <v>174</v>
      </c>
    </row>
    <row r="766" s="12" customFormat="1">
      <c r="B766" s="245"/>
      <c r="C766" s="246"/>
      <c r="D766" s="235" t="s">
        <v>182</v>
      </c>
      <c r="E766" s="247" t="s">
        <v>21</v>
      </c>
      <c r="F766" s="248" t="s">
        <v>184</v>
      </c>
      <c r="G766" s="246"/>
      <c r="H766" s="249">
        <v>10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AT766" s="255" t="s">
        <v>182</v>
      </c>
      <c r="AU766" s="255" t="s">
        <v>79</v>
      </c>
      <c r="AV766" s="12" t="s">
        <v>181</v>
      </c>
      <c r="AW766" s="12" t="s">
        <v>33</v>
      </c>
      <c r="AX766" s="12" t="s">
        <v>77</v>
      </c>
      <c r="AY766" s="255" t="s">
        <v>174</v>
      </c>
    </row>
    <row r="767" s="1" customFormat="1" ht="25.5" customHeight="1">
      <c r="B767" s="46"/>
      <c r="C767" s="221" t="s">
        <v>623</v>
      </c>
      <c r="D767" s="221" t="s">
        <v>176</v>
      </c>
      <c r="E767" s="222" t="s">
        <v>1077</v>
      </c>
      <c r="F767" s="223" t="s">
        <v>1078</v>
      </c>
      <c r="G767" s="224" t="s">
        <v>1065</v>
      </c>
      <c r="H767" s="225">
        <v>10</v>
      </c>
      <c r="I767" s="226"/>
      <c r="J767" s="227">
        <f>ROUND(I767*H767,2)</f>
        <v>0</v>
      </c>
      <c r="K767" s="223" t="s">
        <v>21</v>
      </c>
      <c r="L767" s="72"/>
      <c r="M767" s="228" t="s">
        <v>21</v>
      </c>
      <c r="N767" s="229" t="s">
        <v>40</v>
      </c>
      <c r="O767" s="47"/>
      <c r="P767" s="230">
        <f>O767*H767</f>
        <v>0</v>
      </c>
      <c r="Q767" s="230">
        <v>0</v>
      </c>
      <c r="R767" s="230">
        <f>Q767*H767</f>
        <v>0</v>
      </c>
      <c r="S767" s="230">
        <v>0</v>
      </c>
      <c r="T767" s="231">
        <f>S767*H767</f>
        <v>0</v>
      </c>
      <c r="AR767" s="24" t="s">
        <v>214</v>
      </c>
      <c r="AT767" s="24" t="s">
        <v>176</v>
      </c>
      <c r="AU767" s="24" t="s">
        <v>79</v>
      </c>
      <c r="AY767" s="24" t="s">
        <v>174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4" t="s">
        <v>77</v>
      </c>
      <c r="BK767" s="232">
        <f>ROUND(I767*H767,2)</f>
        <v>0</v>
      </c>
      <c r="BL767" s="24" t="s">
        <v>214</v>
      </c>
      <c r="BM767" s="24" t="s">
        <v>995</v>
      </c>
    </row>
    <row r="768" s="11" customFormat="1">
      <c r="B768" s="233"/>
      <c r="C768" s="234"/>
      <c r="D768" s="235" t="s">
        <v>182</v>
      </c>
      <c r="E768" s="236" t="s">
        <v>21</v>
      </c>
      <c r="F768" s="237" t="s">
        <v>1079</v>
      </c>
      <c r="G768" s="234"/>
      <c r="H768" s="238">
        <v>10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182</v>
      </c>
      <c r="AU768" s="244" t="s">
        <v>79</v>
      </c>
      <c r="AV768" s="11" t="s">
        <v>79</v>
      </c>
      <c r="AW768" s="11" t="s">
        <v>33</v>
      </c>
      <c r="AX768" s="11" t="s">
        <v>69</v>
      </c>
      <c r="AY768" s="244" t="s">
        <v>174</v>
      </c>
    </row>
    <row r="769" s="12" customFormat="1">
      <c r="B769" s="245"/>
      <c r="C769" s="246"/>
      <c r="D769" s="235" t="s">
        <v>182</v>
      </c>
      <c r="E769" s="247" t="s">
        <v>21</v>
      </c>
      <c r="F769" s="248" t="s">
        <v>184</v>
      </c>
      <c r="G769" s="246"/>
      <c r="H769" s="249">
        <v>10</v>
      </c>
      <c r="I769" s="250"/>
      <c r="J769" s="246"/>
      <c r="K769" s="246"/>
      <c r="L769" s="251"/>
      <c r="M769" s="252"/>
      <c r="N769" s="253"/>
      <c r="O769" s="253"/>
      <c r="P769" s="253"/>
      <c r="Q769" s="253"/>
      <c r="R769" s="253"/>
      <c r="S769" s="253"/>
      <c r="T769" s="254"/>
      <c r="AT769" s="255" t="s">
        <v>182</v>
      </c>
      <c r="AU769" s="255" t="s">
        <v>79</v>
      </c>
      <c r="AV769" s="12" t="s">
        <v>181</v>
      </c>
      <c r="AW769" s="12" t="s">
        <v>33</v>
      </c>
      <c r="AX769" s="12" t="s">
        <v>77</v>
      </c>
      <c r="AY769" s="255" t="s">
        <v>174</v>
      </c>
    </row>
    <row r="770" s="1" customFormat="1" ht="16.5" customHeight="1">
      <c r="B770" s="46"/>
      <c r="C770" s="221" t="s">
        <v>1080</v>
      </c>
      <c r="D770" s="221" t="s">
        <v>176</v>
      </c>
      <c r="E770" s="222" t="s">
        <v>1081</v>
      </c>
      <c r="F770" s="223" t="s">
        <v>1082</v>
      </c>
      <c r="G770" s="224" t="s">
        <v>1065</v>
      </c>
      <c r="H770" s="225">
        <v>9</v>
      </c>
      <c r="I770" s="226"/>
      <c r="J770" s="227">
        <f>ROUND(I770*H770,2)</f>
        <v>0</v>
      </c>
      <c r="K770" s="223" t="s">
        <v>21</v>
      </c>
      <c r="L770" s="72"/>
      <c r="M770" s="228" t="s">
        <v>21</v>
      </c>
      <c r="N770" s="229" t="s">
        <v>40</v>
      </c>
      <c r="O770" s="47"/>
      <c r="P770" s="230">
        <f>O770*H770</f>
        <v>0</v>
      </c>
      <c r="Q770" s="230">
        <v>0</v>
      </c>
      <c r="R770" s="230">
        <f>Q770*H770</f>
        <v>0</v>
      </c>
      <c r="S770" s="230">
        <v>0</v>
      </c>
      <c r="T770" s="231">
        <f>S770*H770</f>
        <v>0</v>
      </c>
      <c r="AR770" s="24" t="s">
        <v>214</v>
      </c>
      <c r="AT770" s="24" t="s">
        <v>176</v>
      </c>
      <c r="AU770" s="24" t="s">
        <v>79</v>
      </c>
      <c r="AY770" s="24" t="s">
        <v>174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24" t="s">
        <v>77</v>
      </c>
      <c r="BK770" s="232">
        <f>ROUND(I770*H770,2)</f>
        <v>0</v>
      </c>
      <c r="BL770" s="24" t="s">
        <v>214</v>
      </c>
      <c r="BM770" s="24" t="s">
        <v>1083</v>
      </c>
    </row>
    <row r="771" s="11" customFormat="1">
      <c r="B771" s="233"/>
      <c r="C771" s="234"/>
      <c r="D771" s="235" t="s">
        <v>182</v>
      </c>
      <c r="E771" s="236" t="s">
        <v>21</v>
      </c>
      <c r="F771" s="237" t="s">
        <v>1084</v>
      </c>
      <c r="G771" s="234"/>
      <c r="H771" s="238">
        <v>9</v>
      </c>
      <c r="I771" s="239"/>
      <c r="J771" s="234"/>
      <c r="K771" s="234"/>
      <c r="L771" s="240"/>
      <c r="M771" s="241"/>
      <c r="N771" s="242"/>
      <c r="O771" s="242"/>
      <c r="P771" s="242"/>
      <c r="Q771" s="242"/>
      <c r="R771" s="242"/>
      <c r="S771" s="242"/>
      <c r="T771" s="243"/>
      <c r="AT771" s="244" t="s">
        <v>182</v>
      </c>
      <c r="AU771" s="244" t="s">
        <v>79</v>
      </c>
      <c r="AV771" s="11" t="s">
        <v>79</v>
      </c>
      <c r="AW771" s="11" t="s">
        <v>33</v>
      </c>
      <c r="AX771" s="11" t="s">
        <v>69</v>
      </c>
      <c r="AY771" s="244" t="s">
        <v>174</v>
      </c>
    </row>
    <row r="772" s="12" customFormat="1">
      <c r="B772" s="245"/>
      <c r="C772" s="246"/>
      <c r="D772" s="235" t="s">
        <v>182</v>
      </c>
      <c r="E772" s="247" t="s">
        <v>21</v>
      </c>
      <c r="F772" s="248" t="s">
        <v>184</v>
      </c>
      <c r="G772" s="246"/>
      <c r="H772" s="249">
        <v>9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AT772" s="255" t="s">
        <v>182</v>
      </c>
      <c r="AU772" s="255" t="s">
        <v>79</v>
      </c>
      <c r="AV772" s="12" t="s">
        <v>181</v>
      </c>
      <c r="AW772" s="12" t="s">
        <v>33</v>
      </c>
      <c r="AX772" s="12" t="s">
        <v>77</v>
      </c>
      <c r="AY772" s="255" t="s">
        <v>174</v>
      </c>
    </row>
    <row r="773" s="1" customFormat="1" ht="16.5" customHeight="1">
      <c r="B773" s="46"/>
      <c r="C773" s="221" t="s">
        <v>627</v>
      </c>
      <c r="D773" s="221" t="s">
        <v>176</v>
      </c>
      <c r="E773" s="222" t="s">
        <v>1085</v>
      </c>
      <c r="F773" s="223" t="s">
        <v>1086</v>
      </c>
      <c r="G773" s="224" t="s">
        <v>1065</v>
      </c>
      <c r="H773" s="225">
        <v>14</v>
      </c>
      <c r="I773" s="226"/>
      <c r="J773" s="227">
        <f>ROUND(I773*H773,2)</f>
        <v>0</v>
      </c>
      <c r="K773" s="223" t="s">
        <v>21</v>
      </c>
      <c r="L773" s="72"/>
      <c r="M773" s="228" t="s">
        <v>21</v>
      </c>
      <c r="N773" s="229" t="s">
        <v>40</v>
      </c>
      <c r="O773" s="47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AR773" s="24" t="s">
        <v>214</v>
      </c>
      <c r="AT773" s="24" t="s">
        <v>176</v>
      </c>
      <c r="AU773" s="24" t="s">
        <v>79</v>
      </c>
      <c r="AY773" s="24" t="s">
        <v>174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24" t="s">
        <v>77</v>
      </c>
      <c r="BK773" s="232">
        <f>ROUND(I773*H773,2)</f>
        <v>0</v>
      </c>
      <c r="BL773" s="24" t="s">
        <v>214</v>
      </c>
      <c r="BM773" s="24" t="s">
        <v>1087</v>
      </c>
    </row>
    <row r="774" s="11" customFormat="1">
      <c r="B774" s="233"/>
      <c r="C774" s="234"/>
      <c r="D774" s="235" t="s">
        <v>182</v>
      </c>
      <c r="E774" s="236" t="s">
        <v>21</v>
      </c>
      <c r="F774" s="237" t="s">
        <v>1088</v>
      </c>
      <c r="G774" s="234"/>
      <c r="H774" s="238">
        <v>14</v>
      </c>
      <c r="I774" s="239"/>
      <c r="J774" s="234"/>
      <c r="K774" s="234"/>
      <c r="L774" s="240"/>
      <c r="M774" s="241"/>
      <c r="N774" s="242"/>
      <c r="O774" s="242"/>
      <c r="P774" s="242"/>
      <c r="Q774" s="242"/>
      <c r="R774" s="242"/>
      <c r="S774" s="242"/>
      <c r="T774" s="243"/>
      <c r="AT774" s="244" t="s">
        <v>182</v>
      </c>
      <c r="AU774" s="244" t="s">
        <v>79</v>
      </c>
      <c r="AV774" s="11" t="s">
        <v>79</v>
      </c>
      <c r="AW774" s="11" t="s">
        <v>33</v>
      </c>
      <c r="AX774" s="11" t="s">
        <v>69</v>
      </c>
      <c r="AY774" s="244" t="s">
        <v>174</v>
      </c>
    </row>
    <row r="775" s="12" customFormat="1">
      <c r="B775" s="245"/>
      <c r="C775" s="246"/>
      <c r="D775" s="235" t="s">
        <v>182</v>
      </c>
      <c r="E775" s="247" t="s">
        <v>21</v>
      </c>
      <c r="F775" s="248" t="s">
        <v>184</v>
      </c>
      <c r="G775" s="246"/>
      <c r="H775" s="249">
        <v>14</v>
      </c>
      <c r="I775" s="250"/>
      <c r="J775" s="246"/>
      <c r="K775" s="246"/>
      <c r="L775" s="251"/>
      <c r="M775" s="252"/>
      <c r="N775" s="253"/>
      <c r="O775" s="253"/>
      <c r="P775" s="253"/>
      <c r="Q775" s="253"/>
      <c r="R775" s="253"/>
      <c r="S775" s="253"/>
      <c r="T775" s="254"/>
      <c r="AT775" s="255" t="s">
        <v>182</v>
      </c>
      <c r="AU775" s="255" t="s">
        <v>79</v>
      </c>
      <c r="AV775" s="12" t="s">
        <v>181</v>
      </c>
      <c r="AW775" s="12" t="s">
        <v>33</v>
      </c>
      <c r="AX775" s="12" t="s">
        <v>77</v>
      </c>
      <c r="AY775" s="255" t="s">
        <v>174</v>
      </c>
    </row>
    <row r="776" s="1" customFormat="1" ht="16.5" customHeight="1">
      <c r="B776" s="46"/>
      <c r="C776" s="221" t="s">
        <v>1089</v>
      </c>
      <c r="D776" s="221" t="s">
        <v>176</v>
      </c>
      <c r="E776" s="222" t="s">
        <v>1090</v>
      </c>
      <c r="F776" s="223" t="s">
        <v>1091</v>
      </c>
      <c r="G776" s="224" t="s">
        <v>1065</v>
      </c>
      <c r="H776" s="225">
        <v>8</v>
      </c>
      <c r="I776" s="226"/>
      <c r="J776" s="227">
        <f>ROUND(I776*H776,2)</f>
        <v>0</v>
      </c>
      <c r="K776" s="223" t="s">
        <v>21</v>
      </c>
      <c r="L776" s="72"/>
      <c r="M776" s="228" t="s">
        <v>21</v>
      </c>
      <c r="N776" s="229" t="s">
        <v>40</v>
      </c>
      <c r="O776" s="47"/>
      <c r="P776" s="230">
        <f>O776*H776</f>
        <v>0</v>
      </c>
      <c r="Q776" s="230">
        <v>0</v>
      </c>
      <c r="R776" s="230">
        <f>Q776*H776</f>
        <v>0</v>
      </c>
      <c r="S776" s="230">
        <v>0</v>
      </c>
      <c r="T776" s="231">
        <f>S776*H776</f>
        <v>0</v>
      </c>
      <c r="AR776" s="24" t="s">
        <v>214</v>
      </c>
      <c r="AT776" s="24" t="s">
        <v>176</v>
      </c>
      <c r="AU776" s="24" t="s">
        <v>79</v>
      </c>
      <c r="AY776" s="24" t="s">
        <v>174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4" t="s">
        <v>77</v>
      </c>
      <c r="BK776" s="232">
        <f>ROUND(I776*H776,2)</f>
        <v>0</v>
      </c>
      <c r="BL776" s="24" t="s">
        <v>214</v>
      </c>
      <c r="BM776" s="24" t="s">
        <v>1092</v>
      </c>
    </row>
    <row r="777" s="11" customFormat="1">
      <c r="B777" s="233"/>
      <c r="C777" s="234"/>
      <c r="D777" s="235" t="s">
        <v>182</v>
      </c>
      <c r="E777" s="236" t="s">
        <v>21</v>
      </c>
      <c r="F777" s="237" t="s">
        <v>1093</v>
      </c>
      <c r="G777" s="234"/>
      <c r="H777" s="238">
        <v>8</v>
      </c>
      <c r="I777" s="239"/>
      <c r="J777" s="234"/>
      <c r="K777" s="234"/>
      <c r="L777" s="240"/>
      <c r="M777" s="241"/>
      <c r="N777" s="242"/>
      <c r="O777" s="242"/>
      <c r="P777" s="242"/>
      <c r="Q777" s="242"/>
      <c r="R777" s="242"/>
      <c r="S777" s="242"/>
      <c r="T777" s="243"/>
      <c r="AT777" s="244" t="s">
        <v>182</v>
      </c>
      <c r="AU777" s="244" t="s">
        <v>79</v>
      </c>
      <c r="AV777" s="11" t="s">
        <v>79</v>
      </c>
      <c r="AW777" s="11" t="s">
        <v>33</v>
      </c>
      <c r="AX777" s="11" t="s">
        <v>69</v>
      </c>
      <c r="AY777" s="244" t="s">
        <v>174</v>
      </c>
    </row>
    <row r="778" s="12" customFormat="1">
      <c r="B778" s="245"/>
      <c r="C778" s="246"/>
      <c r="D778" s="235" t="s">
        <v>182</v>
      </c>
      <c r="E778" s="247" t="s">
        <v>21</v>
      </c>
      <c r="F778" s="248" t="s">
        <v>184</v>
      </c>
      <c r="G778" s="246"/>
      <c r="H778" s="249">
        <v>8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AT778" s="255" t="s">
        <v>182</v>
      </c>
      <c r="AU778" s="255" t="s">
        <v>79</v>
      </c>
      <c r="AV778" s="12" t="s">
        <v>181</v>
      </c>
      <c r="AW778" s="12" t="s">
        <v>33</v>
      </c>
      <c r="AX778" s="12" t="s">
        <v>77</v>
      </c>
      <c r="AY778" s="255" t="s">
        <v>174</v>
      </c>
    </row>
    <row r="779" s="1" customFormat="1" ht="16.5" customHeight="1">
      <c r="B779" s="46"/>
      <c r="C779" s="221" t="s">
        <v>631</v>
      </c>
      <c r="D779" s="221" t="s">
        <v>176</v>
      </c>
      <c r="E779" s="222" t="s">
        <v>1094</v>
      </c>
      <c r="F779" s="223" t="s">
        <v>1095</v>
      </c>
      <c r="G779" s="224" t="s">
        <v>1038</v>
      </c>
      <c r="H779" s="276"/>
      <c r="I779" s="226"/>
      <c r="J779" s="227">
        <f>ROUND(I779*H779,2)</f>
        <v>0</v>
      </c>
      <c r="K779" s="223" t="s">
        <v>180</v>
      </c>
      <c r="L779" s="72"/>
      <c r="M779" s="228" t="s">
        <v>21</v>
      </c>
      <c r="N779" s="229" t="s">
        <v>40</v>
      </c>
      <c r="O779" s="47"/>
      <c r="P779" s="230">
        <f>O779*H779</f>
        <v>0</v>
      </c>
      <c r="Q779" s="230">
        <v>0</v>
      </c>
      <c r="R779" s="230">
        <f>Q779*H779</f>
        <v>0</v>
      </c>
      <c r="S779" s="230">
        <v>0</v>
      </c>
      <c r="T779" s="231">
        <f>S779*H779</f>
        <v>0</v>
      </c>
      <c r="AR779" s="24" t="s">
        <v>214</v>
      </c>
      <c r="AT779" s="24" t="s">
        <v>176</v>
      </c>
      <c r="AU779" s="24" t="s">
        <v>79</v>
      </c>
      <c r="AY779" s="24" t="s">
        <v>174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24" t="s">
        <v>77</v>
      </c>
      <c r="BK779" s="232">
        <f>ROUND(I779*H779,2)</f>
        <v>0</v>
      </c>
      <c r="BL779" s="24" t="s">
        <v>214</v>
      </c>
      <c r="BM779" s="24" t="s">
        <v>636</v>
      </c>
    </row>
    <row r="780" s="10" customFormat="1" ht="29.88" customHeight="1">
      <c r="B780" s="205"/>
      <c r="C780" s="206"/>
      <c r="D780" s="207" t="s">
        <v>68</v>
      </c>
      <c r="E780" s="219" t="s">
        <v>1096</v>
      </c>
      <c r="F780" s="219" t="s">
        <v>1097</v>
      </c>
      <c r="G780" s="206"/>
      <c r="H780" s="206"/>
      <c r="I780" s="209"/>
      <c r="J780" s="220">
        <f>BK780</f>
        <v>0</v>
      </c>
      <c r="K780" s="206"/>
      <c r="L780" s="211"/>
      <c r="M780" s="212"/>
      <c r="N780" s="213"/>
      <c r="O780" s="213"/>
      <c r="P780" s="214">
        <f>SUM(P781:P790)</f>
        <v>0</v>
      </c>
      <c r="Q780" s="213"/>
      <c r="R780" s="214">
        <f>SUM(R781:R790)</f>
        <v>0</v>
      </c>
      <c r="S780" s="213"/>
      <c r="T780" s="215">
        <f>SUM(T781:T790)</f>
        <v>0</v>
      </c>
      <c r="AR780" s="216" t="s">
        <v>79</v>
      </c>
      <c r="AT780" s="217" t="s">
        <v>68</v>
      </c>
      <c r="AU780" s="217" t="s">
        <v>77</v>
      </c>
      <c r="AY780" s="216" t="s">
        <v>174</v>
      </c>
      <c r="BK780" s="218">
        <f>SUM(BK781:BK790)</f>
        <v>0</v>
      </c>
    </row>
    <row r="781" s="1" customFormat="1" ht="25.5" customHeight="1">
      <c r="B781" s="46"/>
      <c r="C781" s="221" t="s">
        <v>1098</v>
      </c>
      <c r="D781" s="221" t="s">
        <v>176</v>
      </c>
      <c r="E781" s="222" t="s">
        <v>1099</v>
      </c>
      <c r="F781" s="223" t="s">
        <v>1100</v>
      </c>
      <c r="G781" s="224" t="s">
        <v>272</v>
      </c>
      <c r="H781" s="225">
        <v>56</v>
      </c>
      <c r="I781" s="226"/>
      <c r="J781" s="227">
        <f>ROUND(I781*H781,2)</f>
        <v>0</v>
      </c>
      <c r="K781" s="223" t="s">
        <v>21</v>
      </c>
      <c r="L781" s="72"/>
      <c r="M781" s="228" t="s">
        <v>21</v>
      </c>
      <c r="N781" s="229" t="s">
        <v>40</v>
      </c>
      <c r="O781" s="47"/>
      <c r="P781" s="230">
        <f>O781*H781</f>
        <v>0</v>
      </c>
      <c r="Q781" s="230">
        <v>0</v>
      </c>
      <c r="R781" s="230">
        <f>Q781*H781</f>
        <v>0</v>
      </c>
      <c r="S781" s="230">
        <v>0</v>
      </c>
      <c r="T781" s="231">
        <f>S781*H781</f>
        <v>0</v>
      </c>
      <c r="AR781" s="24" t="s">
        <v>214</v>
      </c>
      <c r="AT781" s="24" t="s">
        <v>176</v>
      </c>
      <c r="AU781" s="24" t="s">
        <v>79</v>
      </c>
      <c r="AY781" s="24" t="s">
        <v>174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4" t="s">
        <v>77</v>
      </c>
      <c r="BK781" s="232">
        <f>ROUND(I781*H781,2)</f>
        <v>0</v>
      </c>
      <c r="BL781" s="24" t="s">
        <v>214</v>
      </c>
      <c r="BM781" s="24" t="s">
        <v>645</v>
      </c>
    </row>
    <row r="782" s="11" customFormat="1">
      <c r="B782" s="233"/>
      <c r="C782" s="234"/>
      <c r="D782" s="235" t="s">
        <v>182</v>
      </c>
      <c r="E782" s="236" t="s">
        <v>21</v>
      </c>
      <c r="F782" s="237" t="s">
        <v>698</v>
      </c>
      <c r="G782" s="234"/>
      <c r="H782" s="238">
        <v>36</v>
      </c>
      <c r="I782" s="239"/>
      <c r="J782" s="234"/>
      <c r="K782" s="234"/>
      <c r="L782" s="240"/>
      <c r="M782" s="241"/>
      <c r="N782" s="242"/>
      <c r="O782" s="242"/>
      <c r="P782" s="242"/>
      <c r="Q782" s="242"/>
      <c r="R782" s="242"/>
      <c r="S782" s="242"/>
      <c r="T782" s="243"/>
      <c r="AT782" s="244" t="s">
        <v>182</v>
      </c>
      <c r="AU782" s="244" t="s">
        <v>79</v>
      </c>
      <c r="AV782" s="11" t="s">
        <v>79</v>
      </c>
      <c r="AW782" s="11" t="s">
        <v>33</v>
      </c>
      <c r="AX782" s="11" t="s">
        <v>69</v>
      </c>
      <c r="AY782" s="244" t="s">
        <v>174</v>
      </c>
    </row>
    <row r="783" s="11" customFormat="1">
      <c r="B783" s="233"/>
      <c r="C783" s="234"/>
      <c r="D783" s="235" t="s">
        <v>182</v>
      </c>
      <c r="E783" s="236" t="s">
        <v>21</v>
      </c>
      <c r="F783" s="237" t="s">
        <v>1101</v>
      </c>
      <c r="G783" s="234"/>
      <c r="H783" s="238">
        <v>20</v>
      </c>
      <c r="I783" s="239"/>
      <c r="J783" s="234"/>
      <c r="K783" s="234"/>
      <c r="L783" s="240"/>
      <c r="M783" s="241"/>
      <c r="N783" s="242"/>
      <c r="O783" s="242"/>
      <c r="P783" s="242"/>
      <c r="Q783" s="242"/>
      <c r="R783" s="242"/>
      <c r="S783" s="242"/>
      <c r="T783" s="243"/>
      <c r="AT783" s="244" t="s">
        <v>182</v>
      </c>
      <c r="AU783" s="244" t="s">
        <v>79</v>
      </c>
      <c r="AV783" s="11" t="s">
        <v>79</v>
      </c>
      <c r="AW783" s="11" t="s">
        <v>33</v>
      </c>
      <c r="AX783" s="11" t="s">
        <v>69</v>
      </c>
      <c r="AY783" s="244" t="s">
        <v>174</v>
      </c>
    </row>
    <row r="784" s="12" customFormat="1">
      <c r="B784" s="245"/>
      <c r="C784" s="246"/>
      <c r="D784" s="235" t="s">
        <v>182</v>
      </c>
      <c r="E784" s="247" t="s">
        <v>21</v>
      </c>
      <c r="F784" s="248" t="s">
        <v>184</v>
      </c>
      <c r="G784" s="246"/>
      <c r="H784" s="249">
        <v>56</v>
      </c>
      <c r="I784" s="250"/>
      <c r="J784" s="246"/>
      <c r="K784" s="246"/>
      <c r="L784" s="251"/>
      <c r="M784" s="252"/>
      <c r="N784" s="253"/>
      <c r="O784" s="253"/>
      <c r="P784" s="253"/>
      <c r="Q784" s="253"/>
      <c r="R784" s="253"/>
      <c r="S784" s="253"/>
      <c r="T784" s="254"/>
      <c r="AT784" s="255" t="s">
        <v>182</v>
      </c>
      <c r="AU784" s="255" t="s">
        <v>79</v>
      </c>
      <c r="AV784" s="12" t="s">
        <v>181</v>
      </c>
      <c r="AW784" s="12" t="s">
        <v>33</v>
      </c>
      <c r="AX784" s="12" t="s">
        <v>77</v>
      </c>
      <c r="AY784" s="255" t="s">
        <v>174</v>
      </c>
    </row>
    <row r="785" s="1" customFormat="1" ht="25.5" customHeight="1">
      <c r="B785" s="46"/>
      <c r="C785" s="221" t="s">
        <v>634</v>
      </c>
      <c r="D785" s="221" t="s">
        <v>176</v>
      </c>
      <c r="E785" s="222" t="s">
        <v>1102</v>
      </c>
      <c r="F785" s="223" t="s">
        <v>1103</v>
      </c>
      <c r="G785" s="224" t="s">
        <v>272</v>
      </c>
      <c r="H785" s="225">
        <v>12</v>
      </c>
      <c r="I785" s="226"/>
      <c r="J785" s="227">
        <f>ROUND(I785*H785,2)</f>
        <v>0</v>
      </c>
      <c r="K785" s="223" t="s">
        <v>21</v>
      </c>
      <c r="L785" s="72"/>
      <c r="M785" s="228" t="s">
        <v>21</v>
      </c>
      <c r="N785" s="229" t="s">
        <v>40</v>
      </c>
      <c r="O785" s="47"/>
      <c r="P785" s="230">
        <f>O785*H785</f>
        <v>0</v>
      </c>
      <c r="Q785" s="230">
        <v>0</v>
      </c>
      <c r="R785" s="230">
        <f>Q785*H785</f>
        <v>0</v>
      </c>
      <c r="S785" s="230">
        <v>0</v>
      </c>
      <c r="T785" s="231">
        <f>S785*H785</f>
        <v>0</v>
      </c>
      <c r="AR785" s="24" t="s">
        <v>214</v>
      </c>
      <c r="AT785" s="24" t="s">
        <v>176</v>
      </c>
      <c r="AU785" s="24" t="s">
        <v>79</v>
      </c>
      <c r="AY785" s="24" t="s">
        <v>174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4" t="s">
        <v>77</v>
      </c>
      <c r="BK785" s="232">
        <f>ROUND(I785*H785,2)</f>
        <v>0</v>
      </c>
      <c r="BL785" s="24" t="s">
        <v>214</v>
      </c>
      <c r="BM785" s="24" t="s">
        <v>905</v>
      </c>
    </row>
    <row r="786" s="11" customFormat="1">
      <c r="B786" s="233"/>
      <c r="C786" s="234"/>
      <c r="D786" s="235" t="s">
        <v>182</v>
      </c>
      <c r="E786" s="236" t="s">
        <v>21</v>
      </c>
      <c r="F786" s="237" t="s">
        <v>1104</v>
      </c>
      <c r="G786" s="234"/>
      <c r="H786" s="238">
        <v>12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AT786" s="244" t="s">
        <v>182</v>
      </c>
      <c r="AU786" s="244" t="s">
        <v>79</v>
      </c>
      <c r="AV786" s="11" t="s">
        <v>79</v>
      </c>
      <c r="AW786" s="11" t="s">
        <v>33</v>
      </c>
      <c r="AX786" s="11" t="s">
        <v>69</v>
      </c>
      <c r="AY786" s="244" t="s">
        <v>174</v>
      </c>
    </row>
    <row r="787" s="12" customFormat="1">
      <c r="B787" s="245"/>
      <c r="C787" s="246"/>
      <c r="D787" s="235" t="s">
        <v>182</v>
      </c>
      <c r="E787" s="247" t="s">
        <v>21</v>
      </c>
      <c r="F787" s="248" t="s">
        <v>184</v>
      </c>
      <c r="G787" s="246"/>
      <c r="H787" s="249">
        <v>12</v>
      </c>
      <c r="I787" s="250"/>
      <c r="J787" s="246"/>
      <c r="K787" s="246"/>
      <c r="L787" s="251"/>
      <c r="M787" s="252"/>
      <c r="N787" s="253"/>
      <c r="O787" s="253"/>
      <c r="P787" s="253"/>
      <c r="Q787" s="253"/>
      <c r="R787" s="253"/>
      <c r="S787" s="253"/>
      <c r="T787" s="254"/>
      <c r="AT787" s="255" t="s">
        <v>182</v>
      </c>
      <c r="AU787" s="255" t="s">
        <v>79</v>
      </c>
      <c r="AV787" s="12" t="s">
        <v>181</v>
      </c>
      <c r="AW787" s="12" t="s">
        <v>33</v>
      </c>
      <c r="AX787" s="12" t="s">
        <v>77</v>
      </c>
      <c r="AY787" s="255" t="s">
        <v>174</v>
      </c>
    </row>
    <row r="788" s="1" customFormat="1" ht="25.5" customHeight="1">
      <c r="B788" s="46"/>
      <c r="C788" s="221" t="s">
        <v>1105</v>
      </c>
      <c r="D788" s="221" t="s">
        <v>176</v>
      </c>
      <c r="E788" s="222" t="s">
        <v>1106</v>
      </c>
      <c r="F788" s="223" t="s">
        <v>1107</v>
      </c>
      <c r="G788" s="224" t="s">
        <v>272</v>
      </c>
      <c r="H788" s="225">
        <v>2</v>
      </c>
      <c r="I788" s="226"/>
      <c r="J788" s="227">
        <f>ROUND(I788*H788,2)</f>
        <v>0</v>
      </c>
      <c r="K788" s="223" t="s">
        <v>21</v>
      </c>
      <c r="L788" s="72"/>
      <c r="M788" s="228" t="s">
        <v>21</v>
      </c>
      <c r="N788" s="229" t="s">
        <v>40</v>
      </c>
      <c r="O788" s="47"/>
      <c r="P788" s="230">
        <f>O788*H788</f>
        <v>0</v>
      </c>
      <c r="Q788" s="230">
        <v>0</v>
      </c>
      <c r="R788" s="230">
        <f>Q788*H788</f>
        <v>0</v>
      </c>
      <c r="S788" s="230">
        <v>0</v>
      </c>
      <c r="T788" s="231">
        <f>S788*H788</f>
        <v>0</v>
      </c>
      <c r="AR788" s="24" t="s">
        <v>214</v>
      </c>
      <c r="AT788" s="24" t="s">
        <v>176</v>
      </c>
      <c r="AU788" s="24" t="s">
        <v>79</v>
      </c>
      <c r="AY788" s="24" t="s">
        <v>174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24" t="s">
        <v>77</v>
      </c>
      <c r="BK788" s="232">
        <f>ROUND(I788*H788,2)</f>
        <v>0</v>
      </c>
      <c r="BL788" s="24" t="s">
        <v>214</v>
      </c>
      <c r="BM788" s="24" t="s">
        <v>1108</v>
      </c>
    </row>
    <row r="789" s="11" customFormat="1">
      <c r="B789" s="233"/>
      <c r="C789" s="234"/>
      <c r="D789" s="235" t="s">
        <v>182</v>
      </c>
      <c r="E789" s="236" t="s">
        <v>21</v>
      </c>
      <c r="F789" s="237" t="s">
        <v>1109</v>
      </c>
      <c r="G789" s="234"/>
      <c r="H789" s="238">
        <v>2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AT789" s="244" t="s">
        <v>182</v>
      </c>
      <c r="AU789" s="244" t="s">
        <v>79</v>
      </c>
      <c r="AV789" s="11" t="s">
        <v>79</v>
      </c>
      <c r="AW789" s="11" t="s">
        <v>33</v>
      </c>
      <c r="AX789" s="11" t="s">
        <v>69</v>
      </c>
      <c r="AY789" s="244" t="s">
        <v>174</v>
      </c>
    </row>
    <row r="790" s="12" customFormat="1">
      <c r="B790" s="245"/>
      <c r="C790" s="246"/>
      <c r="D790" s="235" t="s">
        <v>182</v>
      </c>
      <c r="E790" s="247" t="s">
        <v>21</v>
      </c>
      <c r="F790" s="248" t="s">
        <v>184</v>
      </c>
      <c r="G790" s="246"/>
      <c r="H790" s="249">
        <v>2</v>
      </c>
      <c r="I790" s="250"/>
      <c r="J790" s="246"/>
      <c r="K790" s="246"/>
      <c r="L790" s="251"/>
      <c r="M790" s="252"/>
      <c r="N790" s="253"/>
      <c r="O790" s="253"/>
      <c r="P790" s="253"/>
      <c r="Q790" s="253"/>
      <c r="R790" s="253"/>
      <c r="S790" s="253"/>
      <c r="T790" s="254"/>
      <c r="AT790" s="255" t="s">
        <v>182</v>
      </c>
      <c r="AU790" s="255" t="s">
        <v>79</v>
      </c>
      <c r="AV790" s="12" t="s">
        <v>181</v>
      </c>
      <c r="AW790" s="12" t="s">
        <v>33</v>
      </c>
      <c r="AX790" s="12" t="s">
        <v>77</v>
      </c>
      <c r="AY790" s="255" t="s">
        <v>174</v>
      </c>
    </row>
    <row r="791" s="10" customFormat="1" ht="29.88" customHeight="1">
      <c r="B791" s="205"/>
      <c r="C791" s="206"/>
      <c r="D791" s="207" t="s">
        <v>68</v>
      </c>
      <c r="E791" s="219" t="s">
        <v>1110</v>
      </c>
      <c r="F791" s="219" t="s">
        <v>1111</v>
      </c>
      <c r="G791" s="206"/>
      <c r="H791" s="206"/>
      <c r="I791" s="209"/>
      <c r="J791" s="220">
        <f>BK791</f>
        <v>0</v>
      </c>
      <c r="K791" s="206"/>
      <c r="L791" s="211"/>
      <c r="M791" s="212"/>
      <c r="N791" s="213"/>
      <c r="O791" s="213"/>
      <c r="P791" s="214">
        <f>SUM(P792:P851)</f>
        <v>0</v>
      </c>
      <c r="Q791" s="213"/>
      <c r="R791" s="214">
        <f>SUM(R792:R851)</f>
        <v>1.6722022799999998</v>
      </c>
      <c r="S791" s="213"/>
      <c r="T791" s="215">
        <f>SUM(T792:T851)</f>
        <v>57.583119999999994</v>
      </c>
      <c r="AR791" s="216" t="s">
        <v>79</v>
      </c>
      <c r="AT791" s="217" t="s">
        <v>68</v>
      </c>
      <c r="AU791" s="217" t="s">
        <v>77</v>
      </c>
      <c r="AY791" s="216" t="s">
        <v>174</v>
      </c>
      <c r="BK791" s="218">
        <f>SUM(BK792:BK851)</f>
        <v>0</v>
      </c>
    </row>
    <row r="792" s="1" customFormat="1" ht="25.5" customHeight="1">
      <c r="B792" s="46"/>
      <c r="C792" s="221" t="s">
        <v>652</v>
      </c>
      <c r="D792" s="221" t="s">
        <v>176</v>
      </c>
      <c r="E792" s="222" t="s">
        <v>1112</v>
      </c>
      <c r="F792" s="223" t="s">
        <v>1113</v>
      </c>
      <c r="G792" s="224" t="s">
        <v>179</v>
      </c>
      <c r="H792" s="225">
        <v>3.8119999999999998</v>
      </c>
      <c r="I792" s="226"/>
      <c r="J792" s="227">
        <f>ROUND(I792*H792,2)</f>
        <v>0</v>
      </c>
      <c r="K792" s="223" t="s">
        <v>180</v>
      </c>
      <c r="L792" s="72"/>
      <c r="M792" s="228" t="s">
        <v>21</v>
      </c>
      <c r="N792" s="229" t="s">
        <v>40</v>
      </c>
      <c r="O792" s="47"/>
      <c r="P792" s="230">
        <f>O792*H792</f>
        <v>0</v>
      </c>
      <c r="Q792" s="230">
        <v>0.00189</v>
      </c>
      <c r="R792" s="230">
        <f>Q792*H792</f>
        <v>0.0072046799999999998</v>
      </c>
      <c r="S792" s="230">
        <v>0</v>
      </c>
      <c r="T792" s="231">
        <f>S792*H792</f>
        <v>0</v>
      </c>
      <c r="AR792" s="24" t="s">
        <v>214</v>
      </c>
      <c r="AT792" s="24" t="s">
        <v>176</v>
      </c>
      <c r="AU792" s="24" t="s">
        <v>79</v>
      </c>
      <c r="AY792" s="24" t="s">
        <v>174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24" t="s">
        <v>77</v>
      </c>
      <c r="BK792" s="232">
        <f>ROUND(I792*H792,2)</f>
        <v>0</v>
      </c>
      <c r="BL792" s="24" t="s">
        <v>214</v>
      </c>
      <c r="BM792" s="24" t="s">
        <v>1114</v>
      </c>
    </row>
    <row r="793" s="13" customFormat="1">
      <c r="B793" s="256"/>
      <c r="C793" s="257"/>
      <c r="D793" s="235" t="s">
        <v>182</v>
      </c>
      <c r="E793" s="258" t="s">
        <v>21</v>
      </c>
      <c r="F793" s="259" t="s">
        <v>437</v>
      </c>
      <c r="G793" s="257"/>
      <c r="H793" s="258" t="s">
        <v>21</v>
      </c>
      <c r="I793" s="260"/>
      <c r="J793" s="257"/>
      <c r="K793" s="257"/>
      <c r="L793" s="261"/>
      <c r="M793" s="262"/>
      <c r="N793" s="263"/>
      <c r="O793" s="263"/>
      <c r="P793" s="263"/>
      <c r="Q793" s="263"/>
      <c r="R793" s="263"/>
      <c r="S793" s="263"/>
      <c r="T793" s="264"/>
      <c r="AT793" s="265" t="s">
        <v>182</v>
      </c>
      <c r="AU793" s="265" t="s">
        <v>79</v>
      </c>
      <c r="AV793" s="13" t="s">
        <v>77</v>
      </c>
      <c r="AW793" s="13" t="s">
        <v>33</v>
      </c>
      <c r="AX793" s="13" t="s">
        <v>69</v>
      </c>
      <c r="AY793" s="265" t="s">
        <v>174</v>
      </c>
    </row>
    <row r="794" s="11" customFormat="1">
      <c r="B794" s="233"/>
      <c r="C794" s="234"/>
      <c r="D794" s="235" t="s">
        <v>182</v>
      </c>
      <c r="E794" s="236" t="s">
        <v>21</v>
      </c>
      <c r="F794" s="237" t="s">
        <v>1115</v>
      </c>
      <c r="G794" s="234"/>
      <c r="H794" s="238">
        <v>0.69299999999999995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AT794" s="244" t="s">
        <v>182</v>
      </c>
      <c r="AU794" s="244" t="s">
        <v>79</v>
      </c>
      <c r="AV794" s="11" t="s">
        <v>79</v>
      </c>
      <c r="AW794" s="11" t="s">
        <v>33</v>
      </c>
      <c r="AX794" s="11" t="s">
        <v>69</v>
      </c>
      <c r="AY794" s="244" t="s">
        <v>174</v>
      </c>
    </row>
    <row r="795" s="11" customFormat="1">
      <c r="B795" s="233"/>
      <c r="C795" s="234"/>
      <c r="D795" s="235" t="s">
        <v>182</v>
      </c>
      <c r="E795" s="236" t="s">
        <v>21</v>
      </c>
      <c r="F795" s="237" t="s">
        <v>1116</v>
      </c>
      <c r="G795" s="234"/>
      <c r="H795" s="238">
        <v>3.1190000000000002</v>
      </c>
      <c r="I795" s="239"/>
      <c r="J795" s="234"/>
      <c r="K795" s="234"/>
      <c r="L795" s="240"/>
      <c r="M795" s="241"/>
      <c r="N795" s="242"/>
      <c r="O795" s="242"/>
      <c r="P795" s="242"/>
      <c r="Q795" s="242"/>
      <c r="R795" s="242"/>
      <c r="S795" s="242"/>
      <c r="T795" s="243"/>
      <c r="AT795" s="244" t="s">
        <v>182</v>
      </c>
      <c r="AU795" s="244" t="s">
        <v>79</v>
      </c>
      <c r="AV795" s="11" t="s">
        <v>79</v>
      </c>
      <c r="AW795" s="11" t="s">
        <v>33</v>
      </c>
      <c r="AX795" s="11" t="s">
        <v>69</v>
      </c>
      <c r="AY795" s="244" t="s">
        <v>174</v>
      </c>
    </row>
    <row r="796" s="12" customFormat="1">
      <c r="B796" s="245"/>
      <c r="C796" s="246"/>
      <c r="D796" s="235" t="s">
        <v>182</v>
      </c>
      <c r="E796" s="247" t="s">
        <v>21</v>
      </c>
      <c r="F796" s="248" t="s">
        <v>184</v>
      </c>
      <c r="G796" s="246"/>
      <c r="H796" s="249">
        <v>3.8119999999999998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AT796" s="255" t="s">
        <v>182</v>
      </c>
      <c r="AU796" s="255" t="s">
        <v>79</v>
      </c>
      <c r="AV796" s="12" t="s">
        <v>181</v>
      </c>
      <c r="AW796" s="12" t="s">
        <v>33</v>
      </c>
      <c r="AX796" s="12" t="s">
        <v>77</v>
      </c>
      <c r="AY796" s="255" t="s">
        <v>174</v>
      </c>
    </row>
    <row r="797" s="1" customFormat="1" ht="16.5" customHeight="1">
      <c r="B797" s="46"/>
      <c r="C797" s="221" t="s">
        <v>1117</v>
      </c>
      <c r="D797" s="221" t="s">
        <v>176</v>
      </c>
      <c r="E797" s="222" t="s">
        <v>1118</v>
      </c>
      <c r="F797" s="223" t="s">
        <v>1119</v>
      </c>
      <c r="G797" s="224" t="s">
        <v>201</v>
      </c>
      <c r="H797" s="225">
        <v>929.50999999999999</v>
      </c>
      <c r="I797" s="226"/>
      <c r="J797" s="227">
        <f>ROUND(I797*H797,2)</f>
        <v>0</v>
      </c>
      <c r="K797" s="223" t="s">
        <v>180</v>
      </c>
      <c r="L797" s="72"/>
      <c r="M797" s="228" t="s">
        <v>21</v>
      </c>
      <c r="N797" s="229" t="s">
        <v>40</v>
      </c>
      <c r="O797" s="47"/>
      <c r="P797" s="230">
        <f>O797*H797</f>
        <v>0</v>
      </c>
      <c r="Q797" s="230">
        <v>0</v>
      </c>
      <c r="R797" s="230">
        <f>Q797*H797</f>
        <v>0</v>
      </c>
      <c r="S797" s="230">
        <v>0.029999999999999999</v>
      </c>
      <c r="T797" s="231">
        <f>S797*H797</f>
        <v>27.885299999999997</v>
      </c>
      <c r="AR797" s="24" t="s">
        <v>214</v>
      </c>
      <c r="AT797" s="24" t="s">
        <v>176</v>
      </c>
      <c r="AU797" s="24" t="s">
        <v>79</v>
      </c>
      <c r="AY797" s="24" t="s">
        <v>174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24" t="s">
        <v>77</v>
      </c>
      <c r="BK797" s="232">
        <f>ROUND(I797*H797,2)</f>
        <v>0</v>
      </c>
      <c r="BL797" s="24" t="s">
        <v>214</v>
      </c>
      <c r="BM797" s="24" t="s">
        <v>1120</v>
      </c>
    </row>
    <row r="798" s="13" customFormat="1">
      <c r="B798" s="256"/>
      <c r="C798" s="257"/>
      <c r="D798" s="235" t="s">
        <v>182</v>
      </c>
      <c r="E798" s="258" t="s">
        <v>21</v>
      </c>
      <c r="F798" s="259" t="s">
        <v>514</v>
      </c>
      <c r="G798" s="257"/>
      <c r="H798" s="258" t="s">
        <v>21</v>
      </c>
      <c r="I798" s="260"/>
      <c r="J798" s="257"/>
      <c r="K798" s="257"/>
      <c r="L798" s="261"/>
      <c r="M798" s="262"/>
      <c r="N798" s="263"/>
      <c r="O798" s="263"/>
      <c r="P798" s="263"/>
      <c r="Q798" s="263"/>
      <c r="R798" s="263"/>
      <c r="S798" s="263"/>
      <c r="T798" s="264"/>
      <c r="AT798" s="265" t="s">
        <v>182</v>
      </c>
      <c r="AU798" s="265" t="s">
        <v>79</v>
      </c>
      <c r="AV798" s="13" t="s">
        <v>77</v>
      </c>
      <c r="AW798" s="13" t="s">
        <v>33</v>
      </c>
      <c r="AX798" s="13" t="s">
        <v>69</v>
      </c>
      <c r="AY798" s="265" t="s">
        <v>174</v>
      </c>
    </row>
    <row r="799" s="13" customFormat="1">
      <c r="B799" s="256"/>
      <c r="C799" s="257"/>
      <c r="D799" s="235" t="s">
        <v>182</v>
      </c>
      <c r="E799" s="258" t="s">
        <v>21</v>
      </c>
      <c r="F799" s="259" t="s">
        <v>783</v>
      </c>
      <c r="G799" s="257"/>
      <c r="H799" s="258" t="s">
        <v>21</v>
      </c>
      <c r="I799" s="260"/>
      <c r="J799" s="257"/>
      <c r="K799" s="257"/>
      <c r="L799" s="261"/>
      <c r="M799" s="262"/>
      <c r="N799" s="263"/>
      <c r="O799" s="263"/>
      <c r="P799" s="263"/>
      <c r="Q799" s="263"/>
      <c r="R799" s="263"/>
      <c r="S799" s="263"/>
      <c r="T799" s="264"/>
      <c r="AT799" s="265" t="s">
        <v>182</v>
      </c>
      <c r="AU799" s="265" t="s">
        <v>79</v>
      </c>
      <c r="AV799" s="13" t="s">
        <v>77</v>
      </c>
      <c r="AW799" s="13" t="s">
        <v>33</v>
      </c>
      <c r="AX799" s="13" t="s">
        <v>69</v>
      </c>
      <c r="AY799" s="265" t="s">
        <v>174</v>
      </c>
    </row>
    <row r="800" s="11" customFormat="1">
      <c r="B800" s="233"/>
      <c r="C800" s="234"/>
      <c r="D800" s="235" t="s">
        <v>182</v>
      </c>
      <c r="E800" s="236" t="s">
        <v>21</v>
      </c>
      <c r="F800" s="237" t="s">
        <v>1121</v>
      </c>
      <c r="G800" s="234"/>
      <c r="H800" s="238">
        <v>140.41</v>
      </c>
      <c r="I800" s="239"/>
      <c r="J800" s="234"/>
      <c r="K800" s="234"/>
      <c r="L800" s="240"/>
      <c r="M800" s="241"/>
      <c r="N800" s="242"/>
      <c r="O800" s="242"/>
      <c r="P800" s="242"/>
      <c r="Q800" s="242"/>
      <c r="R800" s="242"/>
      <c r="S800" s="242"/>
      <c r="T800" s="243"/>
      <c r="AT800" s="244" t="s">
        <v>182</v>
      </c>
      <c r="AU800" s="244" t="s">
        <v>79</v>
      </c>
      <c r="AV800" s="11" t="s">
        <v>79</v>
      </c>
      <c r="AW800" s="11" t="s">
        <v>33</v>
      </c>
      <c r="AX800" s="11" t="s">
        <v>69</v>
      </c>
      <c r="AY800" s="244" t="s">
        <v>174</v>
      </c>
    </row>
    <row r="801" s="13" customFormat="1">
      <c r="B801" s="256"/>
      <c r="C801" s="257"/>
      <c r="D801" s="235" t="s">
        <v>182</v>
      </c>
      <c r="E801" s="258" t="s">
        <v>21</v>
      </c>
      <c r="F801" s="259" t="s">
        <v>785</v>
      </c>
      <c r="G801" s="257"/>
      <c r="H801" s="258" t="s">
        <v>21</v>
      </c>
      <c r="I801" s="260"/>
      <c r="J801" s="257"/>
      <c r="K801" s="257"/>
      <c r="L801" s="261"/>
      <c r="M801" s="262"/>
      <c r="N801" s="263"/>
      <c r="O801" s="263"/>
      <c r="P801" s="263"/>
      <c r="Q801" s="263"/>
      <c r="R801" s="263"/>
      <c r="S801" s="263"/>
      <c r="T801" s="264"/>
      <c r="AT801" s="265" t="s">
        <v>182</v>
      </c>
      <c r="AU801" s="265" t="s">
        <v>79</v>
      </c>
      <c r="AV801" s="13" t="s">
        <v>77</v>
      </c>
      <c r="AW801" s="13" t="s">
        <v>33</v>
      </c>
      <c r="AX801" s="13" t="s">
        <v>69</v>
      </c>
      <c r="AY801" s="265" t="s">
        <v>174</v>
      </c>
    </row>
    <row r="802" s="11" customFormat="1">
      <c r="B802" s="233"/>
      <c r="C802" s="234"/>
      <c r="D802" s="235" t="s">
        <v>182</v>
      </c>
      <c r="E802" s="236" t="s">
        <v>21</v>
      </c>
      <c r="F802" s="237" t="s">
        <v>1122</v>
      </c>
      <c r="G802" s="234"/>
      <c r="H802" s="238">
        <v>689.84000000000003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AT802" s="244" t="s">
        <v>182</v>
      </c>
      <c r="AU802" s="244" t="s">
        <v>79</v>
      </c>
      <c r="AV802" s="11" t="s">
        <v>79</v>
      </c>
      <c r="AW802" s="11" t="s">
        <v>33</v>
      </c>
      <c r="AX802" s="11" t="s">
        <v>69</v>
      </c>
      <c r="AY802" s="244" t="s">
        <v>174</v>
      </c>
    </row>
    <row r="803" s="13" customFormat="1">
      <c r="B803" s="256"/>
      <c r="C803" s="257"/>
      <c r="D803" s="235" t="s">
        <v>182</v>
      </c>
      <c r="E803" s="258" t="s">
        <v>21</v>
      </c>
      <c r="F803" s="259" t="s">
        <v>1123</v>
      </c>
      <c r="G803" s="257"/>
      <c r="H803" s="258" t="s">
        <v>21</v>
      </c>
      <c r="I803" s="260"/>
      <c r="J803" s="257"/>
      <c r="K803" s="257"/>
      <c r="L803" s="261"/>
      <c r="M803" s="262"/>
      <c r="N803" s="263"/>
      <c r="O803" s="263"/>
      <c r="P803" s="263"/>
      <c r="Q803" s="263"/>
      <c r="R803" s="263"/>
      <c r="S803" s="263"/>
      <c r="T803" s="264"/>
      <c r="AT803" s="265" t="s">
        <v>182</v>
      </c>
      <c r="AU803" s="265" t="s">
        <v>79</v>
      </c>
      <c r="AV803" s="13" t="s">
        <v>77</v>
      </c>
      <c r="AW803" s="13" t="s">
        <v>33</v>
      </c>
      <c r="AX803" s="13" t="s">
        <v>69</v>
      </c>
      <c r="AY803" s="265" t="s">
        <v>174</v>
      </c>
    </row>
    <row r="804" s="11" customFormat="1">
      <c r="B804" s="233"/>
      <c r="C804" s="234"/>
      <c r="D804" s="235" t="s">
        <v>182</v>
      </c>
      <c r="E804" s="236" t="s">
        <v>21</v>
      </c>
      <c r="F804" s="237" t="s">
        <v>1124</v>
      </c>
      <c r="G804" s="234"/>
      <c r="H804" s="238">
        <v>99.260000000000005</v>
      </c>
      <c r="I804" s="239"/>
      <c r="J804" s="234"/>
      <c r="K804" s="234"/>
      <c r="L804" s="240"/>
      <c r="M804" s="241"/>
      <c r="N804" s="242"/>
      <c r="O804" s="242"/>
      <c r="P804" s="242"/>
      <c r="Q804" s="242"/>
      <c r="R804" s="242"/>
      <c r="S804" s="242"/>
      <c r="T804" s="243"/>
      <c r="AT804" s="244" t="s">
        <v>182</v>
      </c>
      <c r="AU804" s="244" t="s">
        <v>79</v>
      </c>
      <c r="AV804" s="11" t="s">
        <v>79</v>
      </c>
      <c r="AW804" s="11" t="s">
        <v>33</v>
      </c>
      <c r="AX804" s="11" t="s">
        <v>69</v>
      </c>
      <c r="AY804" s="244" t="s">
        <v>174</v>
      </c>
    </row>
    <row r="805" s="12" customFormat="1">
      <c r="B805" s="245"/>
      <c r="C805" s="246"/>
      <c r="D805" s="235" t="s">
        <v>182</v>
      </c>
      <c r="E805" s="247" t="s">
        <v>21</v>
      </c>
      <c r="F805" s="248" t="s">
        <v>184</v>
      </c>
      <c r="G805" s="246"/>
      <c r="H805" s="249">
        <v>929.50999999999999</v>
      </c>
      <c r="I805" s="250"/>
      <c r="J805" s="246"/>
      <c r="K805" s="246"/>
      <c r="L805" s="251"/>
      <c r="M805" s="252"/>
      <c r="N805" s="253"/>
      <c r="O805" s="253"/>
      <c r="P805" s="253"/>
      <c r="Q805" s="253"/>
      <c r="R805" s="253"/>
      <c r="S805" s="253"/>
      <c r="T805" s="254"/>
      <c r="AT805" s="255" t="s">
        <v>182</v>
      </c>
      <c r="AU805" s="255" t="s">
        <v>79</v>
      </c>
      <c r="AV805" s="12" t="s">
        <v>181</v>
      </c>
      <c r="AW805" s="12" t="s">
        <v>33</v>
      </c>
      <c r="AX805" s="12" t="s">
        <v>77</v>
      </c>
      <c r="AY805" s="255" t="s">
        <v>174</v>
      </c>
    </row>
    <row r="806" s="1" customFormat="1" ht="25.5" customHeight="1">
      <c r="B806" s="46"/>
      <c r="C806" s="221" t="s">
        <v>655</v>
      </c>
      <c r="D806" s="221" t="s">
        <v>176</v>
      </c>
      <c r="E806" s="222" t="s">
        <v>1125</v>
      </c>
      <c r="F806" s="223" t="s">
        <v>1126</v>
      </c>
      <c r="G806" s="224" t="s">
        <v>201</v>
      </c>
      <c r="H806" s="225">
        <v>929.50999999999999</v>
      </c>
      <c r="I806" s="226"/>
      <c r="J806" s="227">
        <f>ROUND(I806*H806,2)</f>
        <v>0</v>
      </c>
      <c r="K806" s="223" t="s">
        <v>180</v>
      </c>
      <c r="L806" s="72"/>
      <c r="M806" s="228" t="s">
        <v>21</v>
      </c>
      <c r="N806" s="229" t="s">
        <v>40</v>
      </c>
      <c r="O806" s="47"/>
      <c r="P806" s="230">
        <f>O806*H806</f>
        <v>0</v>
      </c>
      <c r="Q806" s="230">
        <v>0</v>
      </c>
      <c r="R806" s="230">
        <f>Q806*H806</f>
        <v>0</v>
      </c>
      <c r="S806" s="230">
        <v>0.029999999999999999</v>
      </c>
      <c r="T806" s="231">
        <f>S806*H806</f>
        <v>27.885299999999997</v>
      </c>
      <c r="AR806" s="24" t="s">
        <v>214</v>
      </c>
      <c r="AT806" s="24" t="s">
        <v>176</v>
      </c>
      <c r="AU806" s="24" t="s">
        <v>79</v>
      </c>
      <c r="AY806" s="24" t="s">
        <v>174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24" t="s">
        <v>77</v>
      </c>
      <c r="BK806" s="232">
        <f>ROUND(I806*H806,2)</f>
        <v>0</v>
      </c>
      <c r="BL806" s="24" t="s">
        <v>214</v>
      </c>
      <c r="BM806" s="24" t="s">
        <v>1127</v>
      </c>
    </row>
    <row r="807" s="13" customFormat="1">
      <c r="B807" s="256"/>
      <c r="C807" s="257"/>
      <c r="D807" s="235" t="s">
        <v>182</v>
      </c>
      <c r="E807" s="258" t="s">
        <v>21</v>
      </c>
      <c r="F807" s="259" t="s">
        <v>514</v>
      </c>
      <c r="G807" s="257"/>
      <c r="H807" s="258" t="s">
        <v>21</v>
      </c>
      <c r="I807" s="260"/>
      <c r="J807" s="257"/>
      <c r="K807" s="257"/>
      <c r="L807" s="261"/>
      <c r="M807" s="262"/>
      <c r="N807" s="263"/>
      <c r="O807" s="263"/>
      <c r="P807" s="263"/>
      <c r="Q807" s="263"/>
      <c r="R807" s="263"/>
      <c r="S807" s="263"/>
      <c r="T807" s="264"/>
      <c r="AT807" s="265" t="s">
        <v>182</v>
      </c>
      <c r="AU807" s="265" t="s">
        <v>79</v>
      </c>
      <c r="AV807" s="13" t="s">
        <v>77</v>
      </c>
      <c r="AW807" s="13" t="s">
        <v>33</v>
      </c>
      <c r="AX807" s="13" t="s">
        <v>69</v>
      </c>
      <c r="AY807" s="265" t="s">
        <v>174</v>
      </c>
    </row>
    <row r="808" s="13" customFormat="1">
      <c r="B808" s="256"/>
      <c r="C808" s="257"/>
      <c r="D808" s="235" t="s">
        <v>182</v>
      </c>
      <c r="E808" s="258" t="s">
        <v>21</v>
      </c>
      <c r="F808" s="259" t="s">
        <v>783</v>
      </c>
      <c r="G808" s="257"/>
      <c r="H808" s="258" t="s">
        <v>21</v>
      </c>
      <c r="I808" s="260"/>
      <c r="J808" s="257"/>
      <c r="K808" s="257"/>
      <c r="L808" s="261"/>
      <c r="M808" s="262"/>
      <c r="N808" s="263"/>
      <c r="O808" s="263"/>
      <c r="P808" s="263"/>
      <c r="Q808" s="263"/>
      <c r="R808" s="263"/>
      <c r="S808" s="263"/>
      <c r="T808" s="264"/>
      <c r="AT808" s="265" t="s">
        <v>182</v>
      </c>
      <c r="AU808" s="265" t="s">
        <v>79</v>
      </c>
      <c r="AV808" s="13" t="s">
        <v>77</v>
      </c>
      <c r="AW808" s="13" t="s">
        <v>33</v>
      </c>
      <c r="AX808" s="13" t="s">
        <v>69</v>
      </c>
      <c r="AY808" s="265" t="s">
        <v>174</v>
      </c>
    </row>
    <row r="809" s="11" customFormat="1">
      <c r="B809" s="233"/>
      <c r="C809" s="234"/>
      <c r="D809" s="235" t="s">
        <v>182</v>
      </c>
      <c r="E809" s="236" t="s">
        <v>21</v>
      </c>
      <c r="F809" s="237" t="s">
        <v>1121</v>
      </c>
      <c r="G809" s="234"/>
      <c r="H809" s="238">
        <v>140.41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AT809" s="244" t="s">
        <v>182</v>
      </c>
      <c r="AU809" s="244" t="s">
        <v>79</v>
      </c>
      <c r="AV809" s="11" t="s">
        <v>79</v>
      </c>
      <c r="AW809" s="11" t="s">
        <v>33</v>
      </c>
      <c r="AX809" s="11" t="s">
        <v>69</v>
      </c>
      <c r="AY809" s="244" t="s">
        <v>174</v>
      </c>
    </row>
    <row r="810" s="13" customFormat="1">
      <c r="B810" s="256"/>
      <c r="C810" s="257"/>
      <c r="D810" s="235" t="s">
        <v>182</v>
      </c>
      <c r="E810" s="258" t="s">
        <v>21</v>
      </c>
      <c r="F810" s="259" t="s">
        <v>785</v>
      </c>
      <c r="G810" s="257"/>
      <c r="H810" s="258" t="s">
        <v>21</v>
      </c>
      <c r="I810" s="260"/>
      <c r="J810" s="257"/>
      <c r="K810" s="257"/>
      <c r="L810" s="261"/>
      <c r="M810" s="262"/>
      <c r="N810" s="263"/>
      <c r="O810" s="263"/>
      <c r="P810" s="263"/>
      <c r="Q810" s="263"/>
      <c r="R810" s="263"/>
      <c r="S810" s="263"/>
      <c r="T810" s="264"/>
      <c r="AT810" s="265" t="s">
        <v>182</v>
      </c>
      <c r="AU810" s="265" t="s">
        <v>79</v>
      </c>
      <c r="AV810" s="13" t="s">
        <v>77</v>
      </c>
      <c r="AW810" s="13" t="s">
        <v>33</v>
      </c>
      <c r="AX810" s="13" t="s">
        <v>69</v>
      </c>
      <c r="AY810" s="265" t="s">
        <v>174</v>
      </c>
    </row>
    <row r="811" s="11" customFormat="1">
      <c r="B811" s="233"/>
      <c r="C811" s="234"/>
      <c r="D811" s="235" t="s">
        <v>182</v>
      </c>
      <c r="E811" s="236" t="s">
        <v>21</v>
      </c>
      <c r="F811" s="237" t="s">
        <v>1122</v>
      </c>
      <c r="G811" s="234"/>
      <c r="H811" s="238">
        <v>689.84000000000003</v>
      </c>
      <c r="I811" s="239"/>
      <c r="J811" s="234"/>
      <c r="K811" s="234"/>
      <c r="L811" s="240"/>
      <c r="M811" s="241"/>
      <c r="N811" s="242"/>
      <c r="O811" s="242"/>
      <c r="P811" s="242"/>
      <c r="Q811" s="242"/>
      <c r="R811" s="242"/>
      <c r="S811" s="242"/>
      <c r="T811" s="243"/>
      <c r="AT811" s="244" t="s">
        <v>182</v>
      </c>
      <c r="AU811" s="244" t="s">
        <v>79</v>
      </c>
      <c r="AV811" s="11" t="s">
        <v>79</v>
      </c>
      <c r="AW811" s="11" t="s">
        <v>33</v>
      </c>
      <c r="AX811" s="11" t="s">
        <v>69</v>
      </c>
      <c r="AY811" s="244" t="s">
        <v>174</v>
      </c>
    </row>
    <row r="812" s="13" customFormat="1">
      <c r="B812" s="256"/>
      <c r="C812" s="257"/>
      <c r="D812" s="235" t="s">
        <v>182</v>
      </c>
      <c r="E812" s="258" t="s">
        <v>21</v>
      </c>
      <c r="F812" s="259" t="s">
        <v>1123</v>
      </c>
      <c r="G812" s="257"/>
      <c r="H812" s="258" t="s">
        <v>21</v>
      </c>
      <c r="I812" s="260"/>
      <c r="J812" s="257"/>
      <c r="K812" s="257"/>
      <c r="L812" s="261"/>
      <c r="M812" s="262"/>
      <c r="N812" s="263"/>
      <c r="O812" s="263"/>
      <c r="P812" s="263"/>
      <c r="Q812" s="263"/>
      <c r="R812" s="263"/>
      <c r="S812" s="263"/>
      <c r="T812" s="264"/>
      <c r="AT812" s="265" t="s">
        <v>182</v>
      </c>
      <c r="AU812" s="265" t="s">
        <v>79</v>
      </c>
      <c r="AV812" s="13" t="s">
        <v>77</v>
      </c>
      <c r="AW812" s="13" t="s">
        <v>33</v>
      </c>
      <c r="AX812" s="13" t="s">
        <v>69</v>
      </c>
      <c r="AY812" s="265" t="s">
        <v>174</v>
      </c>
    </row>
    <row r="813" s="11" customFormat="1">
      <c r="B813" s="233"/>
      <c r="C813" s="234"/>
      <c r="D813" s="235" t="s">
        <v>182</v>
      </c>
      <c r="E813" s="236" t="s">
        <v>21</v>
      </c>
      <c r="F813" s="237" t="s">
        <v>1124</v>
      </c>
      <c r="G813" s="234"/>
      <c r="H813" s="238">
        <v>99.260000000000005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AT813" s="244" t="s">
        <v>182</v>
      </c>
      <c r="AU813" s="244" t="s">
        <v>79</v>
      </c>
      <c r="AV813" s="11" t="s">
        <v>79</v>
      </c>
      <c r="AW813" s="11" t="s">
        <v>33</v>
      </c>
      <c r="AX813" s="11" t="s">
        <v>69</v>
      </c>
      <c r="AY813" s="244" t="s">
        <v>174</v>
      </c>
    </row>
    <row r="814" s="12" customFormat="1">
      <c r="B814" s="245"/>
      <c r="C814" s="246"/>
      <c r="D814" s="235" t="s">
        <v>182</v>
      </c>
      <c r="E814" s="247" t="s">
        <v>21</v>
      </c>
      <c r="F814" s="248" t="s">
        <v>184</v>
      </c>
      <c r="G814" s="246"/>
      <c r="H814" s="249">
        <v>929.50999999999999</v>
      </c>
      <c r="I814" s="250"/>
      <c r="J814" s="246"/>
      <c r="K814" s="246"/>
      <c r="L814" s="251"/>
      <c r="M814" s="252"/>
      <c r="N814" s="253"/>
      <c r="O814" s="253"/>
      <c r="P814" s="253"/>
      <c r="Q814" s="253"/>
      <c r="R814" s="253"/>
      <c r="S814" s="253"/>
      <c r="T814" s="254"/>
      <c r="AT814" s="255" t="s">
        <v>182</v>
      </c>
      <c r="AU814" s="255" t="s">
        <v>79</v>
      </c>
      <c r="AV814" s="12" t="s">
        <v>181</v>
      </c>
      <c r="AW814" s="12" t="s">
        <v>33</v>
      </c>
      <c r="AX814" s="12" t="s">
        <v>77</v>
      </c>
      <c r="AY814" s="255" t="s">
        <v>174</v>
      </c>
    </row>
    <row r="815" s="1" customFormat="1" ht="16.5" customHeight="1">
      <c r="B815" s="46"/>
      <c r="C815" s="221" t="s">
        <v>1128</v>
      </c>
      <c r="D815" s="221" t="s">
        <v>176</v>
      </c>
      <c r="E815" s="222" t="s">
        <v>1129</v>
      </c>
      <c r="F815" s="223" t="s">
        <v>1130</v>
      </c>
      <c r="G815" s="224" t="s">
        <v>201</v>
      </c>
      <c r="H815" s="225">
        <v>74</v>
      </c>
      <c r="I815" s="226"/>
      <c r="J815" s="227">
        <f>ROUND(I815*H815,2)</f>
        <v>0</v>
      </c>
      <c r="K815" s="223" t="s">
        <v>180</v>
      </c>
      <c r="L815" s="72"/>
      <c r="M815" s="228" t="s">
        <v>21</v>
      </c>
      <c r="N815" s="229" t="s">
        <v>40</v>
      </c>
      <c r="O815" s="47"/>
      <c r="P815" s="230">
        <f>O815*H815</f>
        <v>0</v>
      </c>
      <c r="Q815" s="230">
        <v>0</v>
      </c>
      <c r="R815" s="230">
        <f>Q815*H815</f>
        <v>0</v>
      </c>
      <c r="S815" s="230">
        <v>0</v>
      </c>
      <c r="T815" s="231">
        <f>S815*H815</f>
        <v>0</v>
      </c>
      <c r="AR815" s="24" t="s">
        <v>214</v>
      </c>
      <c r="AT815" s="24" t="s">
        <v>176</v>
      </c>
      <c r="AU815" s="24" t="s">
        <v>79</v>
      </c>
      <c r="AY815" s="24" t="s">
        <v>174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24" t="s">
        <v>77</v>
      </c>
      <c r="BK815" s="232">
        <f>ROUND(I815*H815,2)</f>
        <v>0</v>
      </c>
      <c r="BL815" s="24" t="s">
        <v>214</v>
      </c>
      <c r="BM815" s="24" t="s">
        <v>1131</v>
      </c>
    </row>
    <row r="816" s="13" customFormat="1">
      <c r="B816" s="256"/>
      <c r="C816" s="257"/>
      <c r="D816" s="235" t="s">
        <v>182</v>
      </c>
      <c r="E816" s="258" t="s">
        <v>21</v>
      </c>
      <c r="F816" s="259" t="s">
        <v>437</v>
      </c>
      <c r="G816" s="257"/>
      <c r="H816" s="258" t="s">
        <v>21</v>
      </c>
      <c r="I816" s="260"/>
      <c r="J816" s="257"/>
      <c r="K816" s="257"/>
      <c r="L816" s="261"/>
      <c r="M816" s="262"/>
      <c r="N816" s="263"/>
      <c r="O816" s="263"/>
      <c r="P816" s="263"/>
      <c r="Q816" s="263"/>
      <c r="R816" s="263"/>
      <c r="S816" s="263"/>
      <c r="T816" s="264"/>
      <c r="AT816" s="265" t="s">
        <v>182</v>
      </c>
      <c r="AU816" s="265" t="s">
        <v>79</v>
      </c>
      <c r="AV816" s="13" t="s">
        <v>77</v>
      </c>
      <c r="AW816" s="13" t="s">
        <v>33</v>
      </c>
      <c r="AX816" s="13" t="s">
        <v>69</v>
      </c>
      <c r="AY816" s="265" t="s">
        <v>174</v>
      </c>
    </row>
    <row r="817" s="13" customFormat="1">
      <c r="B817" s="256"/>
      <c r="C817" s="257"/>
      <c r="D817" s="235" t="s">
        <v>182</v>
      </c>
      <c r="E817" s="258" t="s">
        <v>21</v>
      </c>
      <c r="F817" s="259" t="s">
        <v>1132</v>
      </c>
      <c r="G817" s="257"/>
      <c r="H817" s="258" t="s">
        <v>21</v>
      </c>
      <c r="I817" s="260"/>
      <c r="J817" s="257"/>
      <c r="K817" s="257"/>
      <c r="L817" s="261"/>
      <c r="M817" s="262"/>
      <c r="N817" s="263"/>
      <c r="O817" s="263"/>
      <c r="P817" s="263"/>
      <c r="Q817" s="263"/>
      <c r="R817" s="263"/>
      <c r="S817" s="263"/>
      <c r="T817" s="264"/>
      <c r="AT817" s="265" t="s">
        <v>182</v>
      </c>
      <c r="AU817" s="265" t="s">
        <v>79</v>
      </c>
      <c r="AV817" s="13" t="s">
        <v>77</v>
      </c>
      <c r="AW817" s="13" t="s">
        <v>33</v>
      </c>
      <c r="AX817" s="13" t="s">
        <v>69</v>
      </c>
      <c r="AY817" s="265" t="s">
        <v>174</v>
      </c>
    </row>
    <row r="818" s="11" customFormat="1">
      <c r="B818" s="233"/>
      <c r="C818" s="234"/>
      <c r="D818" s="235" t="s">
        <v>182</v>
      </c>
      <c r="E818" s="236" t="s">
        <v>21</v>
      </c>
      <c r="F818" s="237" t="s">
        <v>1133</v>
      </c>
      <c r="G818" s="234"/>
      <c r="H818" s="238">
        <v>13.199999999999999</v>
      </c>
      <c r="I818" s="239"/>
      <c r="J818" s="234"/>
      <c r="K818" s="234"/>
      <c r="L818" s="240"/>
      <c r="M818" s="241"/>
      <c r="N818" s="242"/>
      <c r="O818" s="242"/>
      <c r="P818" s="242"/>
      <c r="Q818" s="242"/>
      <c r="R818" s="242"/>
      <c r="S818" s="242"/>
      <c r="T818" s="243"/>
      <c r="AT818" s="244" t="s">
        <v>182</v>
      </c>
      <c r="AU818" s="244" t="s">
        <v>79</v>
      </c>
      <c r="AV818" s="11" t="s">
        <v>79</v>
      </c>
      <c r="AW818" s="11" t="s">
        <v>33</v>
      </c>
      <c r="AX818" s="11" t="s">
        <v>69</v>
      </c>
      <c r="AY818" s="244" t="s">
        <v>174</v>
      </c>
    </row>
    <row r="819" s="11" customFormat="1">
      <c r="B819" s="233"/>
      <c r="C819" s="234"/>
      <c r="D819" s="235" t="s">
        <v>182</v>
      </c>
      <c r="E819" s="236" t="s">
        <v>21</v>
      </c>
      <c r="F819" s="237" t="s">
        <v>1134</v>
      </c>
      <c r="G819" s="234"/>
      <c r="H819" s="238">
        <v>60.799999999999997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AT819" s="244" t="s">
        <v>182</v>
      </c>
      <c r="AU819" s="244" t="s">
        <v>79</v>
      </c>
      <c r="AV819" s="11" t="s">
        <v>79</v>
      </c>
      <c r="AW819" s="11" t="s">
        <v>33</v>
      </c>
      <c r="AX819" s="11" t="s">
        <v>69</v>
      </c>
      <c r="AY819" s="244" t="s">
        <v>174</v>
      </c>
    </row>
    <row r="820" s="12" customFormat="1">
      <c r="B820" s="245"/>
      <c r="C820" s="246"/>
      <c r="D820" s="235" t="s">
        <v>182</v>
      </c>
      <c r="E820" s="247" t="s">
        <v>21</v>
      </c>
      <c r="F820" s="248" t="s">
        <v>184</v>
      </c>
      <c r="G820" s="246"/>
      <c r="H820" s="249">
        <v>74</v>
      </c>
      <c r="I820" s="250"/>
      <c r="J820" s="246"/>
      <c r="K820" s="246"/>
      <c r="L820" s="251"/>
      <c r="M820" s="252"/>
      <c r="N820" s="253"/>
      <c r="O820" s="253"/>
      <c r="P820" s="253"/>
      <c r="Q820" s="253"/>
      <c r="R820" s="253"/>
      <c r="S820" s="253"/>
      <c r="T820" s="254"/>
      <c r="AT820" s="255" t="s">
        <v>182</v>
      </c>
      <c r="AU820" s="255" t="s">
        <v>79</v>
      </c>
      <c r="AV820" s="12" t="s">
        <v>181</v>
      </c>
      <c r="AW820" s="12" t="s">
        <v>33</v>
      </c>
      <c r="AX820" s="12" t="s">
        <v>77</v>
      </c>
      <c r="AY820" s="255" t="s">
        <v>174</v>
      </c>
    </row>
    <row r="821" s="1" customFormat="1" ht="16.5" customHeight="1">
      <c r="B821" s="46"/>
      <c r="C821" s="266" t="s">
        <v>1135</v>
      </c>
      <c r="D821" s="266" t="s">
        <v>258</v>
      </c>
      <c r="E821" s="267" t="s">
        <v>1136</v>
      </c>
      <c r="F821" s="268" t="s">
        <v>1137</v>
      </c>
      <c r="G821" s="269" t="s">
        <v>179</v>
      </c>
      <c r="H821" s="270">
        <v>1.1839999999999999</v>
      </c>
      <c r="I821" s="271"/>
      <c r="J821" s="272">
        <f>ROUND(I821*H821,2)</f>
        <v>0</v>
      </c>
      <c r="K821" s="268" t="s">
        <v>180</v>
      </c>
      <c r="L821" s="273"/>
      <c r="M821" s="274" t="s">
        <v>21</v>
      </c>
      <c r="N821" s="275" t="s">
        <v>40</v>
      </c>
      <c r="O821" s="47"/>
      <c r="P821" s="230">
        <f>O821*H821</f>
        <v>0</v>
      </c>
      <c r="Q821" s="230">
        <v>0.55000000000000004</v>
      </c>
      <c r="R821" s="230">
        <f>Q821*H821</f>
        <v>0.6512</v>
      </c>
      <c r="S821" s="230">
        <v>0</v>
      </c>
      <c r="T821" s="231">
        <f>S821*H821</f>
        <v>0</v>
      </c>
      <c r="AR821" s="24" t="s">
        <v>252</v>
      </c>
      <c r="AT821" s="24" t="s">
        <v>258</v>
      </c>
      <c r="AU821" s="24" t="s">
        <v>79</v>
      </c>
      <c r="AY821" s="24" t="s">
        <v>174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24" t="s">
        <v>77</v>
      </c>
      <c r="BK821" s="232">
        <f>ROUND(I821*H821,2)</f>
        <v>0</v>
      </c>
      <c r="BL821" s="24" t="s">
        <v>214</v>
      </c>
      <c r="BM821" s="24" t="s">
        <v>1138</v>
      </c>
    </row>
    <row r="822" s="13" customFormat="1">
      <c r="B822" s="256"/>
      <c r="C822" s="257"/>
      <c r="D822" s="235" t="s">
        <v>182</v>
      </c>
      <c r="E822" s="258" t="s">
        <v>21</v>
      </c>
      <c r="F822" s="259" t="s">
        <v>1139</v>
      </c>
      <c r="G822" s="257"/>
      <c r="H822" s="258" t="s">
        <v>21</v>
      </c>
      <c r="I822" s="260"/>
      <c r="J822" s="257"/>
      <c r="K822" s="257"/>
      <c r="L822" s="261"/>
      <c r="M822" s="262"/>
      <c r="N822" s="263"/>
      <c r="O822" s="263"/>
      <c r="P822" s="263"/>
      <c r="Q822" s="263"/>
      <c r="R822" s="263"/>
      <c r="S822" s="263"/>
      <c r="T822" s="264"/>
      <c r="AT822" s="265" t="s">
        <v>182</v>
      </c>
      <c r="AU822" s="265" t="s">
        <v>79</v>
      </c>
      <c r="AV822" s="13" t="s">
        <v>77</v>
      </c>
      <c r="AW822" s="13" t="s">
        <v>33</v>
      </c>
      <c r="AX822" s="13" t="s">
        <v>69</v>
      </c>
      <c r="AY822" s="265" t="s">
        <v>174</v>
      </c>
    </row>
    <row r="823" s="11" customFormat="1">
      <c r="B823" s="233"/>
      <c r="C823" s="234"/>
      <c r="D823" s="235" t="s">
        <v>182</v>
      </c>
      <c r="E823" s="236" t="s">
        <v>21</v>
      </c>
      <c r="F823" s="237" t="s">
        <v>1140</v>
      </c>
      <c r="G823" s="234"/>
      <c r="H823" s="238">
        <v>1.1839999999999999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AT823" s="244" t="s">
        <v>182</v>
      </c>
      <c r="AU823" s="244" t="s">
        <v>79</v>
      </c>
      <c r="AV823" s="11" t="s">
        <v>79</v>
      </c>
      <c r="AW823" s="11" t="s">
        <v>33</v>
      </c>
      <c r="AX823" s="11" t="s">
        <v>77</v>
      </c>
      <c r="AY823" s="244" t="s">
        <v>174</v>
      </c>
    </row>
    <row r="824" s="1" customFormat="1" ht="16.5" customHeight="1">
      <c r="B824" s="46"/>
      <c r="C824" s="221" t="s">
        <v>660</v>
      </c>
      <c r="D824" s="221" t="s">
        <v>176</v>
      </c>
      <c r="E824" s="222" t="s">
        <v>1141</v>
      </c>
      <c r="F824" s="223" t="s">
        <v>1142</v>
      </c>
      <c r="G824" s="224" t="s">
        <v>201</v>
      </c>
      <c r="H824" s="225">
        <v>74</v>
      </c>
      <c r="I824" s="226"/>
      <c r="J824" s="227">
        <f>ROUND(I824*H824,2)</f>
        <v>0</v>
      </c>
      <c r="K824" s="223" t="s">
        <v>180</v>
      </c>
      <c r="L824" s="72"/>
      <c r="M824" s="228" t="s">
        <v>21</v>
      </c>
      <c r="N824" s="229" t="s">
        <v>40</v>
      </c>
      <c r="O824" s="47"/>
      <c r="P824" s="230">
        <f>O824*H824</f>
        <v>0</v>
      </c>
      <c r="Q824" s="230">
        <v>0</v>
      </c>
      <c r="R824" s="230">
        <f>Q824*H824</f>
        <v>0</v>
      </c>
      <c r="S824" s="230">
        <v>0.014</v>
      </c>
      <c r="T824" s="231">
        <f>S824*H824</f>
        <v>1.036</v>
      </c>
      <c r="AR824" s="24" t="s">
        <v>214</v>
      </c>
      <c r="AT824" s="24" t="s">
        <v>176</v>
      </c>
      <c r="AU824" s="24" t="s">
        <v>79</v>
      </c>
      <c r="AY824" s="24" t="s">
        <v>174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24" t="s">
        <v>77</v>
      </c>
      <c r="BK824" s="232">
        <f>ROUND(I824*H824,2)</f>
        <v>0</v>
      </c>
      <c r="BL824" s="24" t="s">
        <v>214</v>
      </c>
      <c r="BM824" s="24" t="s">
        <v>1143</v>
      </c>
    </row>
    <row r="825" s="13" customFormat="1">
      <c r="B825" s="256"/>
      <c r="C825" s="257"/>
      <c r="D825" s="235" t="s">
        <v>182</v>
      </c>
      <c r="E825" s="258" t="s">
        <v>21</v>
      </c>
      <c r="F825" s="259" t="s">
        <v>437</v>
      </c>
      <c r="G825" s="257"/>
      <c r="H825" s="258" t="s">
        <v>21</v>
      </c>
      <c r="I825" s="260"/>
      <c r="J825" s="257"/>
      <c r="K825" s="257"/>
      <c r="L825" s="261"/>
      <c r="M825" s="262"/>
      <c r="N825" s="263"/>
      <c r="O825" s="263"/>
      <c r="P825" s="263"/>
      <c r="Q825" s="263"/>
      <c r="R825" s="263"/>
      <c r="S825" s="263"/>
      <c r="T825" s="264"/>
      <c r="AT825" s="265" t="s">
        <v>182</v>
      </c>
      <c r="AU825" s="265" t="s">
        <v>79</v>
      </c>
      <c r="AV825" s="13" t="s">
        <v>77</v>
      </c>
      <c r="AW825" s="13" t="s">
        <v>33</v>
      </c>
      <c r="AX825" s="13" t="s">
        <v>69</v>
      </c>
      <c r="AY825" s="265" t="s">
        <v>174</v>
      </c>
    </row>
    <row r="826" s="11" customFormat="1">
      <c r="B826" s="233"/>
      <c r="C826" s="234"/>
      <c r="D826" s="235" t="s">
        <v>182</v>
      </c>
      <c r="E826" s="236" t="s">
        <v>21</v>
      </c>
      <c r="F826" s="237" t="s">
        <v>1133</v>
      </c>
      <c r="G826" s="234"/>
      <c r="H826" s="238">
        <v>13.199999999999999</v>
      </c>
      <c r="I826" s="239"/>
      <c r="J826" s="234"/>
      <c r="K826" s="234"/>
      <c r="L826" s="240"/>
      <c r="M826" s="241"/>
      <c r="N826" s="242"/>
      <c r="O826" s="242"/>
      <c r="P826" s="242"/>
      <c r="Q826" s="242"/>
      <c r="R826" s="242"/>
      <c r="S826" s="242"/>
      <c r="T826" s="243"/>
      <c r="AT826" s="244" t="s">
        <v>182</v>
      </c>
      <c r="AU826" s="244" t="s">
        <v>79</v>
      </c>
      <c r="AV826" s="11" t="s">
        <v>79</v>
      </c>
      <c r="AW826" s="11" t="s">
        <v>33</v>
      </c>
      <c r="AX826" s="11" t="s">
        <v>69</v>
      </c>
      <c r="AY826" s="244" t="s">
        <v>174</v>
      </c>
    </row>
    <row r="827" s="11" customFormat="1">
      <c r="B827" s="233"/>
      <c r="C827" s="234"/>
      <c r="D827" s="235" t="s">
        <v>182</v>
      </c>
      <c r="E827" s="236" t="s">
        <v>21</v>
      </c>
      <c r="F827" s="237" t="s">
        <v>1134</v>
      </c>
      <c r="G827" s="234"/>
      <c r="H827" s="238">
        <v>60.799999999999997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AT827" s="244" t="s">
        <v>182</v>
      </c>
      <c r="AU827" s="244" t="s">
        <v>79</v>
      </c>
      <c r="AV827" s="11" t="s">
        <v>79</v>
      </c>
      <c r="AW827" s="11" t="s">
        <v>33</v>
      </c>
      <c r="AX827" s="11" t="s">
        <v>69</v>
      </c>
      <c r="AY827" s="244" t="s">
        <v>174</v>
      </c>
    </row>
    <row r="828" s="12" customFormat="1">
      <c r="B828" s="245"/>
      <c r="C828" s="246"/>
      <c r="D828" s="235" t="s">
        <v>182</v>
      </c>
      <c r="E828" s="247" t="s">
        <v>21</v>
      </c>
      <c r="F828" s="248" t="s">
        <v>184</v>
      </c>
      <c r="G828" s="246"/>
      <c r="H828" s="249">
        <v>74</v>
      </c>
      <c r="I828" s="250"/>
      <c r="J828" s="246"/>
      <c r="K828" s="246"/>
      <c r="L828" s="251"/>
      <c r="M828" s="252"/>
      <c r="N828" s="253"/>
      <c r="O828" s="253"/>
      <c r="P828" s="253"/>
      <c r="Q828" s="253"/>
      <c r="R828" s="253"/>
      <c r="S828" s="253"/>
      <c r="T828" s="254"/>
      <c r="AT828" s="255" t="s">
        <v>182</v>
      </c>
      <c r="AU828" s="255" t="s">
        <v>79</v>
      </c>
      <c r="AV828" s="12" t="s">
        <v>181</v>
      </c>
      <c r="AW828" s="12" t="s">
        <v>33</v>
      </c>
      <c r="AX828" s="12" t="s">
        <v>77</v>
      </c>
      <c r="AY828" s="255" t="s">
        <v>174</v>
      </c>
    </row>
    <row r="829" s="1" customFormat="1" ht="25.5" customHeight="1">
      <c r="B829" s="46"/>
      <c r="C829" s="221" t="s">
        <v>1144</v>
      </c>
      <c r="D829" s="221" t="s">
        <v>176</v>
      </c>
      <c r="E829" s="222" t="s">
        <v>1145</v>
      </c>
      <c r="F829" s="223" t="s">
        <v>1146</v>
      </c>
      <c r="G829" s="224" t="s">
        <v>276</v>
      </c>
      <c r="H829" s="225">
        <v>24</v>
      </c>
      <c r="I829" s="226"/>
      <c r="J829" s="227">
        <f>ROUND(I829*H829,2)</f>
        <v>0</v>
      </c>
      <c r="K829" s="223" t="s">
        <v>180</v>
      </c>
      <c r="L829" s="72"/>
      <c r="M829" s="228" t="s">
        <v>21</v>
      </c>
      <c r="N829" s="229" t="s">
        <v>40</v>
      </c>
      <c r="O829" s="47"/>
      <c r="P829" s="230">
        <f>O829*H829</f>
        <v>0</v>
      </c>
      <c r="Q829" s="230">
        <v>0</v>
      </c>
      <c r="R829" s="230">
        <f>Q829*H829</f>
        <v>0</v>
      </c>
      <c r="S829" s="230">
        <v>0.011730000000000001</v>
      </c>
      <c r="T829" s="231">
        <f>S829*H829</f>
        <v>0.28151999999999999</v>
      </c>
      <c r="AR829" s="24" t="s">
        <v>214</v>
      </c>
      <c r="AT829" s="24" t="s">
        <v>176</v>
      </c>
      <c r="AU829" s="24" t="s">
        <v>79</v>
      </c>
      <c r="AY829" s="24" t="s">
        <v>174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24" t="s">
        <v>77</v>
      </c>
      <c r="BK829" s="232">
        <f>ROUND(I829*H829,2)</f>
        <v>0</v>
      </c>
      <c r="BL829" s="24" t="s">
        <v>214</v>
      </c>
      <c r="BM829" s="24" t="s">
        <v>1147</v>
      </c>
    </row>
    <row r="830" s="13" customFormat="1">
      <c r="B830" s="256"/>
      <c r="C830" s="257"/>
      <c r="D830" s="235" t="s">
        <v>182</v>
      </c>
      <c r="E830" s="258" t="s">
        <v>21</v>
      </c>
      <c r="F830" s="259" t="s">
        <v>1148</v>
      </c>
      <c r="G830" s="257"/>
      <c r="H830" s="258" t="s">
        <v>21</v>
      </c>
      <c r="I830" s="260"/>
      <c r="J830" s="257"/>
      <c r="K830" s="257"/>
      <c r="L830" s="261"/>
      <c r="M830" s="262"/>
      <c r="N830" s="263"/>
      <c r="O830" s="263"/>
      <c r="P830" s="263"/>
      <c r="Q830" s="263"/>
      <c r="R830" s="263"/>
      <c r="S830" s="263"/>
      <c r="T830" s="264"/>
      <c r="AT830" s="265" t="s">
        <v>182</v>
      </c>
      <c r="AU830" s="265" t="s">
        <v>79</v>
      </c>
      <c r="AV830" s="13" t="s">
        <v>77</v>
      </c>
      <c r="AW830" s="13" t="s">
        <v>33</v>
      </c>
      <c r="AX830" s="13" t="s">
        <v>69</v>
      </c>
      <c r="AY830" s="265" t="s">
        <v>174</v>
      </c>
    </row>
    <row r="831" s="11" customFormat="1">
      <c r="B831" s="233"/>
      <c r="C831" s="234"/>
      <c r="D831" s="235" t="s">
        <v>182</v>
      </c>
      <c r="E831" s="236" t="s">
        <v>21</v>
      </c>
      <c r="F831" s="237" t="s">
        <v>1149</v>
      </c>
      <c r="G831" s="234"/>
      <c r="H831" s="238">
        <v>24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AT831" s="244" t="s">
        <v>182</v>
      </c>
      <c r="AU831" s="244" t="s">
        <v>79</v>
      </c>
      <c r="AV831" s="11" t="s">
        <v>79</v>
      </c>
      <c r="AW831" s="11" t="s">
        <v>33</v>
      </c>
      <c r="AX831" s="11" t="s">
        <v>69</v>
      </c>
      <c r="AY831" s="244" t="s">
        <v>174</v>
      </c>
    </row>
    <row r="832" s="12" customFormat="1">
      <c r="B832" s="245"/>
      <c r="C832" s="246"/>
      <c r="D832" s="235" t="s">
        <v>182</v>
      </c>
      <c r="E832" s="247" t="s">
        <v>21</v>
      </c>
      <c r="F832" s="248" t="s">
        <v>184</v>
      </c>
      <c r="G832" s="246"/>
      <c r="H832" s="249">
        <v>24</v>
      </c>
      <c r="I832" s="250"/>
      <c r="J832" s="246"/>
      <c r="K832" s="246"/>
      <c r="L832" s="251"/>
      <c r="M832" s="252"/>
      <c r="N832" s="253"/>
      <c r="O832" s="253"/>
      <c r="P832" s="253"/>
      <c r="Q832" s="253"/>
      <c r="R832" s="253"/>
      <c r="S832" s="253"/>
      <c r="T832" s="254"/>
      <c r="AT832" s="255" t="s">
        <v>182</v>
      </c>
      <c r="AU832" s="255" t="s">
        <v>79</v>
      </c>
      <c r="AV832" s="12" t="s">
        <v>181</v>
      </c>
      <c r="AW832" s="12" t="s">
        <v>33</v>
      </c>
      <c r="AX832" s="12" t="s">
        <v>77</v>
      </c>
      <c r="AY832" s="255" t="s">
        <v>174</v>
      </c>
    </row>
    <row r="833" s="1" customFormat="1" ht="25.5" customHeight="1">
      <c r="B833" s="46"/>
      <c r="C833" s="221" t="s">
        <v>664</v>
      </c>
      <c r="D833" s="221" t="s">
        <v>176</v>
      </c>
      <c r="E833" s="222" t="s">
        <v>1150</v>
      </c>
      <c r="F833" s="223" t="s">
        <v>1151</v>
      </c>
      <c r="G833" s="224" t="s">
        <v>201</v>
      </c>
      <c r="H833" s="225">
        <v>12</v>
      </c>
      <c r="I833" s="226"/>
      <c r="J833" s="227">
        <f>ROUND(I833*H833,2)</f>
        <v>0</v>
      </c>
      <c r="K833" s="223" t="s">
        <v>180</v>
      </c>
      <c r="L833" s="72"/>
      <c r="M833" s="228" t="s">
        <v>21</v>
      </c>
      <c r="N833" s="229" t="s">
        <v>40</v>
      </c>
      <c r="O833" s="47"/>
      <c r="P833" s="230">
        <f>O833*H833</f>
        <v>0</v>
      </c>
      <c r="Q833" s="230">
        <v>0.019130000000000001</v>
      </c>
      <c r="R833" s="230">
        <f>Q833*H833</f>
        <v>0.22956000000000001</v>
      </c>
      <c r="S833" s="230">
        <v>0</v>
      </c>
      <c r="T833" s="231">
        <f>S833*H833</f>
        <v>0</v>
      </c>
      <c r="AR833" s="24" t="s">
        <v>214</v>
      </c>
      <c r="AT833" s="24" t="s">
        <v>176</v>
      </c>
      <c r="AU833" s="24" t="s">
        <v>79</v>
      </c>
      <c r="AY833" s="24" t="s">
        <v>174</v>
      </c>
      <c r="BE833" s="232">
        <f>IF(N833="základní",J833,0)</f>
        <v>0</v>
      </c>
      <c r="BF833" s="232">
        <f>IF(N833="snížená",J833,0)</f>
        <v>0</v>
      </c>
      <c r="BG833" s="232">
        <f>IF(N833="zákl. přenesená",J833,0)</f>
        <v>0</v>
      </c>
      <c r="BH833" s="232">
        <f>IF(N833="sníž. přenesená",J833,0)</f>
        <v>0</v>
      </c>
      <c r="BI833" s="232">
        <f>IF(N833="nulová",J833,0)</f>
        <v>0</v>
      </c>
      <c r="BJ833" s="24" t="s">
        <v>77</v>
      </c>
      <c r="BK833" s="232">
        <f>ROUND(I833*H833,2)</f>
        <v>0</v>
      </c>
      <c r="BL833" s="24" t="s">
        <v>214</v>
      </c>
      <c r="BM833" s="24" t="s">
        <v>1152</v>
      </c>
    </row>
    <row r="834" s="13" customFormat="1">
      <c r="B834" s="256"/>
      <c r="C834" s="257"/>
      <c r="D834" s="235" t="s">
        <v>182</v>
      </c>
      <c r="E834" s="258" t="s">
        <v>21</v>
      </c>
      <c r="F834" s="259" t="s">
        <v>1148</v>
      </c>
      <c r="G834" s="257"/>
      <c r="H834" s="258" t="s">
        <v>21</v>
      </c>
      <c r="I834" s="260"/>
      <c r="J834" s="257"/>
      <c r="K834" s="257"/>
      <c r="L834" s="261"/>
      <c r="M834" s="262"/>
      <c r="N834" s="263"/>
      <c r="O834" s="263"/>
      <c r="P834" s="263"/>
      <c r="Q834" s="263"/>
      <c r="R834" s="263"/>
      <c r="S834" s="263"/>
      <c r="T834" s="264"/>
      <c r="AT834" s="265" t="s">
        <v>182</v>
      </c>
      <c r="AU834" s="265" t="s">
        <v>79</v>
      </c>
      <c r="AV834" s="13" t="s">
        <v>77</v>
      </c>
      <c r="AW834" s="13" t="s">
        <v>33</v>
      </c>
      <c r="AX834" s="13" t="s">
        <v>69</v>
      </c>
      <c r="AY834" s="265" t="s">
        <v>174</v>
      </c>
    </row>
    <row r="835" s="11" customFormat="1">
      <c r="B835" s="233"/>
      <c r="C835" s="234"/>
      <c r="D835" s="235" t="s">
        <v>182</v>
      </c>
      <c r="E835" s="236" t="s">
        <v>21</v>
      </c>
      <c r="F835" s="237" t="s">
        <v>1153</v>
      </c>
      <c r="G835" s="234"/>
      <c r="H835" s="238">
        <v>12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AT835" s="244" t="s">
        <v>182</v>
      </c>
      <c r="AU835" s="244" t="s">
        <v>79</v>
      </c>
      <c r="AV835" s="11" t="s">
        <v>79</v>
      </c>
      <c r="AW835" s="11" t="s">
        <v>33</v>
      </c>
      <c r="AX835" s="11" t="s">
        <v>69</v>
      </c>
      <c r="AY835" s="244" t="s">
        <v>174</v>
      </c>
    </row>
    <row r="836" s="12" customFormat="1">
      <c r="B836" s="245"/>
      <c r="C836" s="246"/>
      <c r="D836" s="235" t="s">
        <v>182</v>
      </c>
      <c r="E836" s="247" t="s">
        <v>21</v>
      </c>
      <c r="F836" s="248" t="s">
        <v>184</v>
      </c>
      <c r="G836" s="246"/>
      <c r="H836" s="249">
        <v>12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AT836" s="255" t="s">
        <v>182</v>
      </c>
      <c r="AU836" s="255" t="s">
        <v>79</v>
      </c>
      <c r="AV836" s="12" t="s">
        <v>181</v>
      </c>
      <c r="AW836" s="12" t="s">
        <v>33</v>
      </c>
      <c r="AX836" s="12" t="s">
        <v>77</v>
      </c>
      <c r="AY836" s="255" t="s">
        <v>174</v>
      </c>
    </row>
    <row r="837" s="1" customFormat="1" ht="25.5" customHeight="1">
      <c r="B837" s="46"/>
      <c r="C837" s="221" t="s">
        <v>1154</v>
      </c>
      <c r="D837" s="221" t="s">
        <v>176</v>
      </c>
      <c r="E837" s="222" t="s">
        <v>1155</v>
      </c>
      <c r="F837" s="223" t="s">
        <v>1156</v>
      </c>
      <c r="G837" s="224" t="s">
        <v>276</v>
      </c>
      <c r="H837" s="225">
        <v>20</v>
      </c>
      <c r="I837" s="226"/>
      <c r="J837" s="227">
        <f>ROUND(I837*H837,2)</f>
        <v>0</v>
      </c>
      <c r="K837" s="223" t="s">
        <v>180</v>
      </c>
      <c r="L837" s="72"/>
      <c r="M837" s="228" t="s">
        <v>21</v>
      </c>
      <c r="N837" s="229" t="s">
        <v>40</v>
      </c>
      <c r="O837" s="47"/>
      <c r="P837" s="230">
        <f>O837*H837</f>
        <v>0</v>
      </c>
      <c r="Q837" s="230">
        <v>0</v>
      </c>
      <c r="R837" s="230">
        <f>Q837*H837</f>
        <v>0</v>
      </c>
      <c r="S837" s="230">
        <v>0.024750000000000001</v>
      </c>
      <c r="T837" s="231">
        <f>S837*H837</f>
        <v>0.495</v>
      </c>
      <c r="AR837" s="24" t="s">
        <v>214</v>
      </c>
      <c r="AT837" s="24" t="s">
        <v>176</v>
      </c>
      <c r="AU837" s="24" t="s">
        <v>79</v>
      </c>
      <c r="AY837" s="24" t="s">
        <v>174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77</v>
      </c>
      <c r="BK837" s="232">
        <f>ROUND(I837*H837,2)</f>
        <v>0</v>
      </c>
      <c r="BL837" s="24" t="s">
        <v>214</v>
      </c>
      <c r="BM837" s="24" t="s">
        <v>1157</v>
      </c>
    </row>
    <row r="838" s="13" customFormat="1">
      <c r="B838" s="256"/>
      <c r="C838" s="257"/>
      <c r="D838" s="235" t="s">
        <v>182</v>
      </c>
      <c r="E838" s="258" t="s">
        <v>21</v>
      </c>
      <c r="F838" s="259" t="s">
        <v>1148</v>
      </c>
      <c r="G838" s="257"/>
      <c r="H838" s="258" t="s">
        <v>21</v>
      </c>
      <c r="I838" s="260"/>
      <c r="J838" s="257"/>
      <c r="K838" s="257"/>
      <c r="L838" s="261"/>
      <c r="M838" s="262"/>
      <c r="N838" s="263"/>
      <c r="O838" s="263"/>
      <c r="P838" s="263"/>
      <c r="Q838" s="263"/>
      <c r="R838" s="263"/>
      <c r="S838" s="263"/>
      <c r="T838" s="264"/>
      <c r="AT838" s="265" t="s">
        <v>182</v>
      </c>
      <c r="AU838" s="265" t="s">
        <v>79</v>
      </c>
      <c r="AV838" s="13" t="s">
        <v>77</v>
      </c>
      <c r="AW838" s="13" t="s">
        <v>33</v>
      </c>
      <c r="AX838" s="13" t="s">
        <v>69</v>
      </c>
      <c r="AY838" s="265" t="s">
        <v>174</v>
      </c>
    </row>
    <row r="839" s="11" customFormat="1">
      <c r="B839" s="233"/>
      <c r="C839" s="234"/>
      <c r="D839" s="235" t="s">
        <v>182</v>
      </c>
      <c r="E839" s="236" t="s">
        <v>21</v>
      </c>
      <c r="F839" s="237" t="s">
        <v>1158</v>
      </c>
      <c r="G839" s="234"/>
      <c r="H839" s="238">
        <v>20</v>
      </c>
      <c r="I839" s="239"/>
      <c r="J839" s="234"/>
      <c r="K839" s="234"/>
      <c r="L839" s="240"/>
      <c r="M839" s="241"/>
      <c r="N839" s="242"/>
      <c r="O839" s="242"/>
      <c r="P839" s="242"/>
      <c r="Q839" s="242"/>
      <c r="R839" s="242"/>
      <c r="S839" s="242"/>
      <c r="T839" s="243"/>
      <c r="AT839" s="244" t="s">
        <v>182</v>
      </c>
      <c r="AU839" s="244" t="s">
        <v>79</v>
      </c>
      <c r="AV839" s="11" t="s">
        <v>79</v>
      </c>
      <c r="AW839" s="11" t="s">
        <v>33</v>
      </c>
      <c r="AX839" s="11" t="s">
        <v>69</v>
      </c>
      <c r="AY839" s="244" t="s">
        <v>174</v>
      </c>
    </row>
    <row r="840" s="12" customFormat="1">
      <c r="B840" s="245"/>
      <c r="C840" s="246"/>
      <c r="D840" s="235" t="s">
        <v>182</v>
      </c>
      <c r="E840" s="247" t="s">
        <v>21</v>
      </c>
      <c r="F840" s="248" t="s">
        <v>184</v>
      </c>
      <c r="G840" s="246"/>
      <c r="H840" s="249">
        <v>20</v>
      </c>
      <c r="I840" s="250"/>
      <c r="J840" s="246"/>
      <c r="K840" s="246"/>
      <c r="L840" s="251"/>
      <c r="M840" s="252"/>
      <c r="N840" s="253"/>
      <c r="O840" s="253"/>
      <c r="P840" s="253"/>
      <c r="Q840" s="253"/>
      <c r="R840" s="253"/>
      <c r="S840" s="253"/>
      <c r="T840" s="254"/>
      <c r="AT840" s="255" t="s">
        <v>182</v>
      </c>
      <c r="AU840" s="255" t="s">
        <v>79</v>
      </c>
      <c r="AV840" s="12" t="s">
        <v>181</v>
      </c>
      <c r="AW840" s="12" t="s">
        <v>33</v>
      </c>
      <c r="AX840" s="12" t="s">
        <v>77</v>
      </c>
      <c r="AY840" s="255" t="s">
        <v>174</v>
      </c>
    </row>
    <row r="841" s="1" customFormat="1" ht="25.5" customHeight="1">
      <c r="B841" s="46"/>
      <c r="C841" s="221" t="s">
        <v>669</v>
      </c>
      <c r="D841" s="221" t="s">
        <v>176</v>
      </c>
      <c r="E841" s="222" t="s">
        <v>1159</v>
      </c>
      <c r="F841" s="223" t="s">
        <v>1160</v>
      </c>
      <c r="G841" s="224" t="s">
        <v>276</v>
      </c>
      <c r="H841" s="225">
        <v>20</v>
      </c>
      <c r="I841" s="226"/>
      <c r="J841" s="227">
        <f>ROUND(I841*H841,2)</f>
        <v>0</v>
      </c>
      <c r="K841" s="223" t="s">
        <v>21</v>
      </c>
      <c r="L841" s="72"/>
      <c r="M841" s="228" t="s">
        <v>21</v>
      </c>
      <c r="N841" s="229" t="s">
        <v>40</v>
      </c>
      <c r="O841" s="47"/>
      <c r="P841" s="230">
        <f>O841*H841</f>
        <v>0</v>
      </c>
      <c r="Q841" s="230">
        <v>0.02733</v>
      </c>
      <c r="R841" s="230">
        <f>Q841*H841</f>
        <v>0.54659999999999997</v>
      </c>
      <c r="S841" s="230">
        <v>0</v>
      </c>
      <c r="T841" s="231">
        <f>S841*H841</f>
        <v>0</v>
      </c>
      <c r="AR841" s="24" t="s">
        <v>214</v>
      </c>
      <c r="AT841" s="24" t="s">
        <v>176</v>
      </c>
      <c r="AU841" s="24" t="s">
        <v>79</v>
      </c>
      <c r="AY841" s="24" t="s">
        <v>174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24" t="s">
        <v>77</v>
      </c>
      <c r="BK841" s="232">
        <f>ROUND(I841*H841,2)</f>
        <v>0</v>
      </c>
      <c r="BL841" s="24" t="s">
        <v>214</v>
      </c>
      <c r="BM841" s="24" t="s">
        <v>1161</v>
      </c>
    </row>
    <row r="842" s="13" customFormat="1">
      <c r="B842" s="256"/>
      <c r="C842" s="257"/>
      <c r="D842" s="235" t="s">
        <v>182</v>
      </c>
      <c r="E842" s="258" t="s">
        <v>21</v>
      </c>
      <c r="F842" s="259" t="s">
        <v>1148</v>
      </c>
      <c r="G842" s="257"/>
      <c r="H842" s="258" t="s">
        <v>21</v>
      </c>
      <c r="I842" s="260"/>
      <c r="J842" s="257"/>
      <c r="K842" s="257"/>
      <c r="L842" s="261"/>
      <c r="M842" s="262"/>
      <c r="N842" s="263"/>
      <c r="O842" s="263"/>
      <c r="P842" s="263"/>
      <c r="Q842" s="263"/>
      <c r="R842" s="263"/>
      <c r="S842" s="263"/>
      <c r="T842" s="264"/>
      <c r="AT842" s="265" t="s">
        <v>182</v>
      </c>
      <c r="AU842" s="265" t="s">
        <v>79</v>
      </c>
      <c r="AV842" s="13" t="s">
        <v>77</v>
      </c>
      <c r="AW842" s="13" t="s">
        <v>33</v>
      </c>
      <c r="AX842" s="13" t="s">
        <v>69</v>
      </c>
      <c r="AY842" s="265" t="s">
        <v>174</v>
      </c>
    </row>
    <row r="843" s="11" customFormat="1">
      <c r="B843" s="233"/>
      <c r="C843" s="234"/>
      <c r="D843" s="235" t="s">
        <v>182</v>
      </c>
      <c r="E843" s="236" t="s">
        <v>21</v>
      </c>
      <c r="F843" s="237" t="s">
        <v>1158</v>
      </c>
      <c r="G843" s="234"/>
      <c r="H843" s="238">
        <v>20</v>
      </c>
      <c r="I843" s="239"/>
      <c r="J843" s="234"/>
      <c r="K843" s="234"/>
      <c r="L843" s="240"/>
      <c r="M843" s="241"/>
      <c r="N843" s="242"/>
      <c r="O843" s="242"/>
      <c r="P843" s="242"/>
      <c r="Q843" s="242"/>
      <c r="R843" s="242"/>
      <c r="S843" s="242"/>
      <c r="T843" s="243"/>
      <c r="AT843" s="244" t="s">
        <v>182</v>
      </c>
      <c r="AU843" s="244" t="s">
        <v>79</v>
      </c>
      <c r="AV843" s="11" t="s">
        <v>79</v>
      </c>
      <c r="AW843" s="11" t="s">
        <v>33</v>
      </c>
      <c r="AX843" s="11" t="s">
        <v>69</v>
      </c>
      <c r="AY843" s="244" t="s">
        <v>174</v>
      </c>
    </row>
    <row r="844" s="12" customFormat="1">
      <c r="B844" s="245"/>
      <c r="C844" s="246"/>
      <c r="D844" s="235" t="s">
        <v>182</v>
      </c>
      <c r="E844" s="247" t="s">
        <v>21</v>
      </c>
      <c r="F844" s="248" t="s">
        <v>184</v>
      </c>
      <c r="G844" s="246"/>
      <c r="H844" s="249">
        <v>20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AT844" s="255" t="s">
        <v>182</v>
      </c>
      <c r="AU844" s="255" t="s">
        <v>79</v>
      </c>
      <c r="AV844" s="12" t="s">
        <v>181</v>
      </c>
      <c r="AW844" s="12" t="s">
        <v>33</v>
      </c>
      <c r="AX844" s="12" t="s">
        <v>77</v>
      </c>
      <c r="AY844" s="255" t="s">
        <v>174</v>
      </c>
    </row>
    <row r="845" s="1" customFormat="1" ht="16.5" customHeight="1">
      <c r="B845" s="46"/>
      <c r="C845" s="221" t="s">
        <v>1162</v>
      </c>
      <c r="D845" s="221" t="s">
        <v>176</v>
      </c>
      <c r="E845" s="222" t="s">
        <v>1163</v>
      </c>
      <c r="F845" s="223" t="s">
        <v>1164</v>
      </c>
      <c r="G845" s="224" t="s">
        <v>201</v>
      </c>
      <c r="H845" s="225">
        <v>12</v>
      </c>
      <c r="I845" s="226"/>
      <c r="J845" s="227">
        <f>ROUND(I845*H845,2)</f>
        <v>0</v>
      </c>
      <c r="K845" s="223" t="s">
        <v>180</v>
      </c>
      <c r="L845" s="72"/>
      <c r="M845" s="228" t="s">
        <v>21</v>
      </c>
      <c r="N845" s="229" t="s">
        <v>40</v>
      </c>
      <c r="O845" s="47"/>
      <c r="P845" s="230">
        <f>O845*H845</f>
        <v>0</v>
      </c>
      <c r="Q845" s="230">
        <v>0.019109999999999999</v>
      </c>
      <c r="R845" s="230">
        <f>Q845*H845</f>
        <v>0.22931999999999997</v>
      </c>
      <c r="S845" s="230">
        <v>0</v>
      </c>
      <c r="T845" s="231">
        <f>S845*H845</f>
        <v>0</v>
      </c>
      <c r="AR845" s="24" t="s">
        <v>214</v>
      </c>
      <c r="AT845" s="24" t="s">
        <v>176</v>
      </c>
      <c r="AU845" s="24" t="s">
        <v>79</v>
      </c>
      <c r="AY845" s="24" t="s">
        <v>174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24" t="s">
        <v>77</v>
      </c>
      <c r="BK845" s="232">
        <f>ROUND(I845*H845,2)</f>
        <v>0</v>
      </c>
      <c r="BL845" s="24" t="s">
        <v>214</v>
      </c>
      <c r="BM845" s="24" t="s">
        <v>1165</v>
      </c>
    </row>
    <row r="846" s="13" customFormat="1">
      <c r="B846" s="256"/>
      <c r="C846" s="257"/>
      <c r="D846" s="235" t="s">
        <v>182</v>
      </c>
      <c r="E846" s="258" t="s">
        <v>21</v>
      </c>
      <c r="F846" s="259" t="s">
        <v>1148</v>
      </c>
      <c r="G846" s="257"/>
      <c r="H846" s="258" t="s">
        <v>21</v>
      </c>
      <c r="I846" s="260"/>
      <c r="J846" s="257"/>
      <c r="K846" s="257"/>
      <c r="L846" s="261"/>
      <c r="M846" s="262"/>
      <c r="N846" s="263"/>
      <c r="O846" s="263"/>
      <c r="P846" s="263"/>
      <c r="Q846" s="263"/>
      <c r="R846" s="263"/>
      <c r="S846" s="263"/>
      <c r="T846" s="264"/>
      <c r="AT846" s="265" t="s">
        <v>182</v>
      </c>
      <c r="AU846" s="265" t="s">
        <v>79</v>
      </c>
      <c r="AV846" s="13" t="s">
        <v>77</v>
      </c>
      <c r="AW846" s="13" t="s">
        <v>33</v>
      </c>
      <c r="AX846" s="13" t="s">
        <v>69</v>
      </c>
      <c r="AY846" s="265" t="s">
        <v>174</v>
      </c>
    </row>
    <row r="847" s="11" customFormat="1">
      <c r="B847" s="233"/>
      <c r="C847" s="234"/>
      <c r="D847" s="235" t="s">
        <v>182</v>
      </c>
      <c r="E847" s="236" t="s">
        <v>21</v>
      </c>
      <c r="F847" s="237" t="s">
        <v>1153</v>
      </c>
      <c r="G847" s="234"/>
      <c r="H847" s="238">
        <v>12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182</v>
      </c>
      <c r="AU847" s="244" t="s">
        <v>79</v>
      </c>
      <c r="AV847" s="11" t="s">
        <v>79</v>
      </c>
      <c r="AW847" s="11" t="s">
        <v>33</v>
      </c>
      <c r="AX847" s="11" t="s">
        <v>69</v>
      </c>
      <c r="AY847" s="244" t="s">
        <v>174</v>
      </c>
    </row>
    <row r="848" s="12" customFormat="1">
      <c r="B848" s="245"/>
      <c r="C848" s="246"/>
      <c r="D848" s="235" t="s">
        <v>182</v>
      </c>
      <c r="E848" s="247" t="s">
        <v>21</v>
      </c>
      <c r="F848" s="248" t="s">
        <v>184</v>
      </c>
      <c r="G848" s="246"/>
      <c r="H848" s="249">
        <v>12</v>
      </c>
      <c r="I848" s="250"/>
      <c r="J848" s="246"/>
      <c r="K848" s="246"/>
      <c r="L848" s="251"/>
      <c r="M848" s="252"/>
      <c r="N848" s="253"/>
      <c r="O848" s="253"/>
      <c r="P848" s="253"/>
      <c r="Q848" s="253"/>
      <c r="R848" s="253"/>
      <c r="S848" s="253"/>
      <c r="T848" s="254"/>
      <c r="AT848" s="255" t="s">
        <v>182</v>
      </c>
      <c r="AU848" s="255" t="s">
        <v>79</v>
      </c>
      <c r="AV848" s="12" t="s">
        <v>181</v>
      </c>
      <c r="AW848" s="12" t="s">
        <v>33</v>
      </c>
      <c r="AX848" s="12" t="s">
        <v>77</v>
      </c>
      <c r="AY848" s="255" t="s">
        <v>174</v>
      </c>
    </row>
    <row r="849" s="1" customFormat="1" ht="16.5" customHeight="1">
      <c r="B849" s="46"/>
      <c r="C849" s="221" t="s">
        <v>1083</v>
      </c>
      <c r="D849" s="221" t="s">
        <v>176</v>
      </c>
      <c r="E849" s="222" t="s">
        <v>1166</v>
      </c>
      <c r="F849" s="223" t="s">
        <v>1167</v>
      </c>
      <c r="G849" s="224" t="s">
        <v>179</v>
      </c>
      <c r="H849" s="225">
        <v>2.96</v>
      </c>
      <c r="I849" s="226"/>
      <c r="J849" s="227">
        <f>ROUND(I849*H849,2)</f>
        <v>0</v>
      </c>
      <c r="K849" s="223" t="s">
        <v>180</v>
      </c>
      <c r="L849" s="72"/>
      <c r="M849" s="228" t="s">
        <v>21</v>
      </c>
      <c r="N849" s="229" t="s">
        <v>40</v>
      </c>
      <c r="O849" s="47"/>
      <c r="P849" s="230">
        <f>O849*H849</f>
        <v>0</v>
      </c>
      <c r="Q849" s="230">
        <v>0.00281</v>
      </c>
      <c r="R849" s="230">
        <f>Q849*H849</f>
        <v>0.0083175999999999996</v>
      </c>
      <c r="S849" s="230">
        <v>0</v>
      </c>
      <c r="T849" s="231">
        <f>S849*H849</f>
        <v>0</v>
      </c>
      <c r="AR849" s="24" t="s">
        <v>214</v>
      </c>
      <c r="AT849" s="24" t="s">
        <v>176</v>
      </c>
      <c r="AU849" s="24" t="s">
        <v>79</v>
      </c>
      <c r="AY849" s="24" t="s">
        <v>174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4" t="s">
        <v>77</v>
      </c>
      <c r="BK849" s="232">
        <f>ROUND(I849*H849,2)</f>
        <v>0</v>
      </c>
      <c r="BL849" s="24" t="s">
        <v>214</v>
      </c>
      <c r="BM849" s="24" t="s">
        <v>1168</v>
      </c>
    </row>
    <row r="850" s="11" customFormat="1">
      <c r="B850" s="233"/>
      <c r="C850" s="234"/>
      <c r="D850" s="235" t="s">
        <v>182</v>
      </c>
      <c r="E850" s="236" t="s">
        <v>21</v>
      </c>
      <c r="F850" s="237" t="s">
        <v>1169</v>
      </c>
      <c r="G850" s="234"/>
      <c r="H850" s="238">
        <v>2.96</v>
      </c>
      <c r="I850" s="239"/>
      <c r="J850" s="234"/>
      <c r="K850" s="234"/>
      <c r="L850" s="240"/>
      <c r="M850" s="241"/>
      <c r="N850" s="242"/>
      <c r="O850" s="242"/>
      <c r="P850" s="242"/>
      <c r="Q850" s="242"/>
      <c r="R850" s="242"/>
      <c r="S850" s="242"/>
      <c r="T850" s="243"/>
      <c r="AT850" s="244" t="s">
        <v>182</v>
      </c>
      <c r="AU850" s="244" t="s">
        <v>79</v>
      </c>
      <c r="AV850" s="11" t="s">
        <v>79</v>
      </c>
      <c r="AW850" s="11" t="s">
        <v>33</v>
      </c>
      <c r="AX850" s="11" t="s">
        <v>77</v>
      </c>
      <c r="AY850" s="244" t="s">
        <v>174</v>
      </c>
    </row>
    <row r="851" s="1" customFormat="1" ht="16.5" customHeight="1">
      <c r="B851" s="46"/>
      <c r="C851" s="221" t="s">
        <v>673</v>
      </c>
      <c r="D851" s="221" t="s">
        <v>176</v>
      </c>
      <c r="E851" s="222" t="s">
        <v>1170</v>
      </c>
      <c r="F851" s="223" t="s">
        <v>1171</v>
      </c>
      <c r="G851" s="224" t="s">
        <v>1038</v>
      </c>
      <c r="H851" s="276"/>
      <c r="I851" s="226"/>
      <c r="J851" s="227">
        <f>ROUND(I851*H851,2)</f>
        <v>0</v>
      </c>
      <c r="K851" s="223" t="s">
        <v>180</v>
      </c>
      <c r="L851" s="72"/>
      <c r="M851" s="228" t="s">
        <v>21</v>
      </c>
      <c r="N851" s="229" t="s">
        <v>40</v>
      </c>
      <c r="O851" s="47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AR851" s="24" t="s">
        <v>214</v>
      </c>
      <c r="AT851" s="24" t="s">
        <v>176</v>
      </c>
      <c r="AU851" s="24" t="s">
        <v>79</v>
      </c>
      <c r="AY851" s="24" t="s">
        <v>174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4" t="s">
        <v>77</v>
      </c>
      <c r="BK851" s="232">
        <f>ROUND(I851*H851,2)</f>
        <v>0</v>
      </c>
      <c r="BL851" s="24" t="s">
        <v>214</v>
      </c>
      <c r="BM851" s="24" t="s">
        <v>1172</v>
      </c>
    </row>
    <row r="852" s="10" customFormat="1" ht="29.88" customHeight="1">
      <c r="B852" s="205"/>
      <c r="C852" s="206"/>
      <c r="D852" s="207" t="s">
        <v>68</v>
      </c>
      <c r="E852" s="219" t="s">
        <v>1173</v>
      </c>
      <c r="F852" s="219" t="s">
        <v>1174</v>
      </c>
      <c r="G852" s="206"/>
      <c r="H852" s="206"/>
      <c r="I852" s="209"/>
      <c r="J852" s="220">
        <f>BK852</f>
        <v>0</v>
      </c>
      <c r="K852" s="206"/>
      <c r="L852" s="211"/>
      <c r="M852" s="212"/>
      <c r="N852" s="213"/>
      <c r="O852" s="213"/>
      <c r="P852" s="214">
        <f>SUM(P853:P1033)</f>
        <v>0</v>
      </c>
      <c r="Q852" s="213"/>
      <c r="R852" s="214">
        <f>SUM(R853:R1033)</f>
        <v>1.8999740999999999</v>
      </c>
      <c r="S852" s="213"/>
      <c r="T852" s="215">
        <f>SUM(T853:T1033)</f>
        <v>11.119569499999999</v>
      </c>
      <c r="AR852" s="216" t="s">
        <v>79</v>
      </c>
      <c r="AT852" s="217" t="s">
        <v>68</v>
      </c>
      <c r="AU852" s="217" t="s">
        <v>77</v>
      </c>
      <c r="AY852" s="216" t="s">
        <v>174</v>
      </c>
      <c r="BK852" s="218">
        <f>SUM(BK853:BK1033)</f>
        <v>0</v>
      </c>
    </row>
    <row r="853" s="1" customFormat="1" ht="25.5" customHeight="1">
      <c r="B853" s="46"/>
      <c r="C853" s="221" t="s">
        <v>1175</v>
      </c>
      <c r="D853" s="221" t="s">
        <v>176</v>
      </c>
      <c r="E853" s="222" t="s">
        <v>1176</v>
      </c>
      <c r="F853" s="223" t="s">
        <v>1177</v>
      </c>
      <c r="G853" s="224" t="s">
        <v>201</v>
      </c>
      <c r="H853" s="225">
        <v>51.840000000000003</v>
      </c>
      <c r="I853" s="226"/>
      <c r="J853" s="227">
        <f>ROUND(I853*H853,2)</f>
        <v>0</v>
      </c>
      <c r="K853" s="223" t="s">
        <v>21</v>
      </c>
      <c r="L853" s="72"/>
      <c r="M853" s="228" t="s">
        <v>21</v>
      </c>
      <c r="N853" s="229" t="s">
        <v>40</v>
      </c>
      <c r="O853" s="47"/>
      <c r="P853" s="230">
        <f>O853*H853</f>
        <v>0</v>
      </c>
      <c r="Q853" s="230">
        <v>0</v>
      </c>
      <c r="R853" s="230">
        <f>Q853*H853</f>
        <v>0</v>
      </c>
      <c r="S853" s="230">
        <v>0</v>
      </c>
      <c r="T853" s="231">
        <f>S853*H853</f>
        <v>0</v>
      </c>
      <c r="AR853" s="24" t="s">
        <v>214</v>
      </c>
      <c r="AT853" s="24" t="s">
        <v>176</v>
      </c>
      <c r="AU853" s="24" t="s">
        <v>79</v>
      </c>
      <c r="AY853" s="24" t="s">
        <v>174</v>
      </c>
      <c r="BE853" s="232">
        <f>IF(N853="základní",J853,0)</f>
        <v>0</v>
      </c>
      <c r="BF853" s="232">
        <f>IF(N853="snížená",J853,0)</f>
        <v>0</v>
      </c>
      <c r="BG853" s="232">
        <f>IF(N853="zákl. přenesená",J853,0)</f>
        <v>0</v>
      </c>
      <c r="BH853" s="232">
        <f>IF(N853="sníž. přenesená",J853,0)</f>
        <v>0</v>
      </c>
      <c r="BI853" s="232">
        <f>IF(N853="nulová",J853,0)</f>
        <v>0</v>
      </c>
      <c r="BJ853" s="24" t="s">
        <v>77</v>
      </c>
      <c r="BK853" s="232">
        <f>ROUND(I853*H853,2)</f>
        <v>0</v>
      </c>
      <c r="BL853" s="24" t="s">
        <v>214</v>
      </c>
      <c r="BM853" s="24" t="s">
        <v>1178</v>
      </c>
    </row>
    <row r="854" s="11" customFormat="1">
      <c r="B854" s="233"/>
      <c r="C854" s="234"/>
      <c r="D854" s="235" t="s">
        <v>182</v>
      </c>
      <c r="E854" s="236" t="s">
        <v>21</v>
      </c>
      <c r="F854" s="237" t="s">
        <v>1179</v>
      </c>
      <c r="G854" s="234"/>
      <c r="H854" s="238">
        <v>51.840000000000003</v>
      </c>
      <c r="I854" s="239"/>
      <c r="J854" s="234"/>
      <c r="K854" s="234"/>
      <c r="L854" s="240"/>
      <c r="M854" s="241"/>
      <c r="N854" s="242"/>
      <c r="O854" s="242"/>
      <c r="P854" s="242"/>
      <c r="Q854" s="242"/>
      <c r="R854" s="242"/>
      <c r="S854" s="242"/>
      <c r="T854" s="243"/>
      <c r="AT854" s="244" t="s">
        <v>182</v>
      </c>
      <c r="AU854" s="244" t="s">
        <v>79</v>
      </c>
      <c r="AV854" s="11" t="s">
        <v>79</v>
      </c>
      <c r="AW854" s="11" t="s">
        <v>33</v>
      </c>
      <c r="AX854" s="11" t="s">
        <v>69</v>
      </c>
      <c r="AY854" s="244" t="s">
        <v>174</v>
      </c>
    </row>
    <row r="855" s="12" customFormat="1">
      <c r="B855" s="245"/>
      <c r="C855" s="246"/>
      <c r="D855" s="235" t="s">
        <v>182</v>
      </c>
      <c r="E855" s="247" t="s">
        <v>21</v>
      </c>
      <c r="F855" s="248" t="s">
        <v>184</v>
      </c>
      <c r="G855" s="246"/>
      <c r="H855" s="249">
        <v>51.840000000000003</v>
      </c>
      <c r="I855" s="250"/>
      <c r="J855" s="246"/>
      <c r="K855" s="246"/>
      <c r="L855" s="251"/>
      <c r="M855" s="252"/>
      <c r="N855" s="253"/>
      <c r="O855" s="253"/>
      <c r="P855" s="253"/>
      <c r="Q855" s="253"/>
      <c r="R855" s="253"/>
      <c r="S855" s="253"/>
      <c r="T855" s="254"/>
      <c r="AT855" s="255" t="s">
        <v>182</v>
      </c>
      <c r="AU855" s="255" t="s">
        <v>79</v>
      </c>
      <c r="AV855" s="12" t="s">
        <v>181</v>
      </c>
      <c r="AW855" s="12" t="s">
        <v>33</v>
      </c>
      <c r="AX855" s="12" t="s">
        <v>77</v>
      </c>
      <c r="AY855" s="255" t="s">
        <v>174</v>
      </c>
    </row>
    <row r="856" s="1" customFormat="1" ht="38.25" customHeight="1">
      <c r="B856" s="46"/>
      <c r="C856" s="221" t="s">
        <v>678</v>
      </c>
      <c r="D856" s="221" t="s">
        <v>176</v>
      </c>
      <c r="E856" s="222" t="s">
        <v>1180</v>
      </c>
      <c r="F856" s="223" t="s">
        <v>1181</v>
      </c>
      <c r="G856" s="224" t="s">
        <v>201</v>
      </c>
      <c r="H856" s="225">
        <v>25.920000000000002</v>
      </c>
      <c r="I856" s="226"/>
      <c r="J856" s="227">
        <f>ROUND(I856*H856,2)</f>
        <v>0</v>
      </c>
      <c r="K856" s="223" t="s">
        <v>21</v>
      </c>
      <c r="L856" s="72"/>
      <c r="M856" s="228" t="s">
        <v>21</v>
      </c>
      <c r="N856" s="229" t="s">
        <v>40</v>
      </c>
      <c r="O856" s="47"/>
      <c r="P856" s="230">
        <f>O856*H856</f>
        <v>0</v>
      </c>
      <c r="Q856" s="230">
        <v>0</v>
      </c>
      <c r="R856" s="230">
        <f>Q856*H856</f>
        <v>0</v>
      </c>
      <c r="S856" s="230">
        <v>0</v>
      </c>
      <c r="T856" s="231">
        <f>S856*H856</f>
        <v>0</v>
      </c>
      <c r="AR856" s="24" t="s">
        <v>214</v>
      </c>
      <c r="AT856" s="24" t="s">
        <v>176</v>
      </c>
      <c r="AU856" s="24" t="s">
        <v>79</v>
      </c>
      <c r="AY856" s="24" t="s">
        <v>174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24" t="s">
        <v>77</v>
      </c>
      <c r="BK856" s="232">
        <f>ROUND(I856*H856,2)</f>
        <v>0</v>
      </c>
      <c r="BL856" s="24" t="s">
        <v>214</v>
      </c>
      <c r="BM856" s="24" t="s">
        <v>1182</v>
      </c>
    </row>
    <row r="857" s="11" customFormat="1">
      <c r="B857" s="233"/>
      <c r="C857" s="234"/>
      <c r="D857" s="235" t="s">
        <v>182</v>
      </c>
      <c r="E857" s="236" t="s">
        <v>21</v>
      </c>
      <c r="F857" s="237" t="s">
        <v>1183</v>
      </c>
      <c r="G857" s="234"/>
      <c r="H857" s="238">
        <v>25.920000000000002</v>
      </c>
      <c r="I857" s="239"/>
      <c r="J857" s="234"/>
      <c r="K857" s="234"/>
      <c r="L857" s="240"/>
      <c r="M857" s="241"/>
      <c r="N857" s="242"/>
      <c r="O857" s="242"/>
      <c r="P857" s="242"/>
      <c r="Q857" s="242"/>
      <c r="R857" s="242"/>
      <c r="S857" s="242"/>
      <c r="T857" s="243"/>
      <c r="AT857" s="244" t="s">
        <v>182</v>
      </c>
      <c r="AU857" s="244" t="s">
        <v>79</v>
      </c>
      <c r="AV857" s="11" t="s">
        <v>79</v>
      </c>
      <c r="AW857" s="11" t="s">
        <v>33</v>
      </c>
      <c r="AX857" s="11" t="s">
        <v>69</v>
      </c>
      <c r="AY857" s="244" t="s">
        <v>174</v>
      </c>
    </row>
    <row r="858" s="12" customFormat="1">
      <c r="B858" s="245"/>
      <c r="C858" s="246"/>
      <c r="D858" s="235" t="s">
        <v>182</v>
      </c>
      <c r="E858" s="247" t="s">
        <v>21</v>
      </c>
      <c r="F858" s="248" t="s">
        <v>184</v>
      </c>
      <c r="G858" s="246"/>
      <c r="H858" s="249">
        <v>25.920000000000002</v>
      </c>
      <c r="I858" s="250"/>
      <c r="J858" s="246"/>
      <c r="K858" s="246"/>
      <c r="L858" s="251"/>
      <c r="M858" s="252"/>
      <c r="N858" s="253"/>
      <c r="O858" s="253"/>
      <c r="P858" s="253"/>
      <c r="Q858" s="253"/>
      <c r="R858" s="253"/>
      <c r="S858" s="253"/>
      <c r="T858" s="254"/>
      <c r="AT858" s="255" t="s">
        <v>182</v>
      </c>
      <c r="AU858" s="255" t="s">
        <v>79</v>
      </c>
      <c r="AV858" s="12" t="s">
        <v>181</v>
      </c>
      <c r="AW858" s="12" t="s">
        <v>33</v>
      </c>
      <c r="AX858" s="12" t="s">
        <v>77</v>
      </c>
      <c r="AY858" s="255" t="s">
        <v>174</v>
      </c>
    </row>
    <row r="859" s="1" customFormat="1" ht="16.5" customHeight="1">
      <c r="B859" s="46"/>
      <c r="C859" s="221" t="s">
        <v>1184</v>
      </c>
      <c r="D859" s="221" t="s">
        <v>176</v>
      </c>
      <c r="E859" s="222" t="s">
        <v>1185</v>
      </c>
      <c r="F859" s="223" t="s">
        <v>1186</v>
      </c>
      <c r="G859" s="224" t="s">
        <v>201</v>
      </c>
      <c r="H859" s="225">
        <v>12</v>
      </c>
      <c r="I859" s="226"/>
      <c r="J859" s="227">
        <f>ROUND(I859*H859,2)</f>
        <v>0</v>
      </c>
      <c r="K859" s="223" t="s">
        <v>21</v>
      </c>
      <c r="L859" s="72"/>
      <c r="M859" s="228" t="s">
        <v>21</v>
      </c>
      <c r="N859" s="229" t="s">
        <v>40</v>
      </c>
      <c r="O859" s="47"/>
      <c r="P859" s="230">
        <f>O859*H859</f>
        <v>0</v>
      </c>
      <c r="Q859" s="230">
        <v>0</v>
      </c>
      <c r="R859" s="230">
        <f>Q859*H859</f>
        <v>0</v>
      </c>
      <c r="S859" s="230">
        <v>0</v>
      </c>
      <c r="T859" s="231">
        <f>S859*H859</f>
        <v>0</v>
      </c>
      <c r="AR859" s="24" t="s">
        <v>214</v>
      </c>
      <c r="AT859" s="24" t="s">
        <v>176</v>
      </c>
      <c r="AU859" s="24" t="s">
        <v>79</v>
      </c>
      <c r="AY859" s="24" t="s">
        <v>174</v>
      </c>
      <c r="BE859" s="232">
        <f>IF(N859="základní",J859,0)</f>
        <v>0</v>
      </c>
      <c r="BF859" s="232">
        <f>IF(N859="snížená",J859,0)</f>
        <v>0</v>
      </c>
      <c r="BG859" s="232">
        <f>IF(N859="zákl. přenesená",J859,0)</f>
        <v>0</v>
      </c>
      <c r="BH859" s="232">
        <f>IF(N859="sníž. přenesená",J859,0)</f>
        <v>0</v>
      </c>
      <c r="BI859" s="232">
        <f>IF(N859="nulová",J859,0)</f>
        <v>0</v>
      </c>
      <c r="BJ859" s="24" t="s">
        <v>77</v>
      </c>
      <c r="BK859" s="232">
        <f>ROUND(I859*H859,2)</f>
        <v>0</v>
      </c>
      <c r="BL859" s="24" t="s">
        <v>214</v>
      </c>
      <c r="BM859" s="24" t="s">
        <v>1187</v>
      </c>
    </row>
    <row r="860" s="13" customFormat="1">
      <c r="B860" s="256"/>
      <c r="C860" s="257"/>
      <c r="D860" s="235" t="s">
        <v>182</v>
      </c>
      <c r="E860" s="258" t="s">
        <v>21</v>
      </c>
      <c r="F860" s="259" t="s">
        <v>1188</v>
      </c>
      <c r="G860" s="257"/>
      <c r="H860" s="258" t="s">
        <v>21</v>
      </c>
      <c r="I860" s="260"/>
      <c r="J860" s="257"/>
      <c r="K860" s="257"/>
      <c r="L860" s="261"/>
      <c r="M860" s="262"/>
      <c r="N860" s="263"/>
      <c r="O860" s="263"/>
      <c r="P860" s="263"/>
      <c r="Q860" s="263"/>
      <c r="R860" s="263"/>
      <c r="S860" s="263"/>
      <c r="T860" s="264"/>
      <c r="AT860" s="265" t="s">
        <v>182</v>
      </c>
      <c r="AU860" s="265" t="s">
        <v>79</v>
      </c>
      <c r="AV860" s="13" t="s">
        <v>77</v>
      </c>
      <c r="AW860" s="13" t="s">
        <v>33</v>
      </c>
      <c r="AX860" s="13" t="s">
        <v>69</v>
      </c>
      <c r="AY860" s="265" t="s">
        <v>174</v>
      </c>
    </row>
    <row r="861" s="11" customFormat="1">
      <c r="B861" s="233"/>
      <c r="C861" s="234"/>
      <c r="D861" s="235" t="s">
        <v>182</v>
      </c>
      <c r="E861" s="236" t="s">
        <v>21</v>
      </c>
      <c r="F861" s="237" t="s">
        <v>1189</v>
      </c>
      <c r="G861" s="234"/>
      <c r="H861" s="238">
        <v>12</v>
      </c>
      <c r="I861" s="239"/>
      <c r="J861" s="234"/>
      <c r="K861" s="234"/>
      <c r="L861" s="240"/>
      <c r="M861" s="241"/>
      <c r="N861" s="242"/>
      <c r="O861" s="242"/>
      <c r="P861" s="242"/>
      <c r="Q861" s="242"/>
      <c r="R861" s="242"/>
      <c r="S861" s="242"/>
      <c r="T861" s="243"/>
      <c r="AT861" s="244" t="s">
        <v>182</v>
      </c>
      <c r="AU861" s="244" t="s">
        <v>79</v>
      </c>
      <c r="AV861" s="11" t="s">
        <v>79</v>
      </c>
      <c r="AW861" s="11" t="s">
        <v>33</v>
      </c>
      <c r="AX861" s="11" t="s">
        <v>69</v>
      </c>
      <c r="AY861" s="244" t="s">
        <v>174</v>
      </c>
    </row>
    <row r="862" s="12" customFormat="1">
      <c r="B862" s="245"/>
      <c r="C862" s="246"/>
      <c r="D862" s="235" t="s">
        <v>182</v>
      </c>
      <c r="E862" s="247" t="s">
        <v>21</v>
      </c>
      <c r="F862" s="248" t="s">
        <v>184</v>
      </c>
      <c r="G862" s="246"/>
      <c r="H862" s="249">
        <v>12</v>
      </c>
      <c r="I862" s="250"/>
      <c r="J862" s="246"/>
      <c r="K862" s="246"/>
      <c r="L862" s="251"/>
      <c r="M862" s="252"/>
      <c r="N862" s="253"/>
      <c r="O862" s="253"/>
      <c r="P862" s="253"/>
      <c r="Q862" s="253"/>
      <c r="R862" s="253"/>
      <c r="S862" s="253"/>
      <c r="T862" s="254"/>
      <c r="AT862" s="255" t="s">
        <v>182</v>
      </c>
      <c r="AU862" s="255" t="s">
        <v>79</v>
      </c>
      <c r="AV862" s="12" t="s">
        <v>181</v>
      </c>
      <c r="AW862" s="12" t="s">
        <v>33</v>
      </c>
      <c r="AX862" s="12" t="s">
        <v>77</v>
      </c>
      <c r="AY862" s="255" t="s">
        <v>174</v>
      </c>
    </row>
    <row r="863" s="1" customFormat="1" ht="25.5" customHeight="1">
      <c r="B863" s="46"/>
      <c r="C863" s="221" t="s">
        <v>682</v>
      </c>
      <c r="D863" s="221" t="s">
        <v>176</v>
      </c>
      <c r="E863" s="222" t="s">
        <v>1190</v>
      </c>
      <c r="F863" s="223" t="s">
        <v>1191</v>
      </c>
      <c r="G863" s="224" t="s">
        <v>201</v>
      </c>
      <c r="H863" s="225">
        <v>14.166</v>
      </c>
      <c r="I863" s="226"/>
      <c r="J863" s="227">
        <f>ROUND(I863*H863,2)</f>
        <v>0</v>
      </c>
      <c r="K863" s="223" t="s">
        <v>21</v>
      </c>
      <c r="L863" s="72"/>
      <c r="M863" s="228" t="s">
        <v>21</v>
      </c>
      <c r="N863" s="229" t="s">
        <v>40</v>
      </c>
      <c r="O863" s="47"/>
      <c r="P863" s="230">
        <f>O863*H863</f>
        <v>0</v>
      </c>
      <c r="Q863" s="230">
        <v>0</v>
      </c>
      <c r="R863" s="230">
        <f>Q863*H863</f>
        <v>0</v>
      </c>
      <c r="S863" s="230">
        <v>0</v>
      </c>
      <c r="T863" s="231">
        <f>S863*H863</f>
        <v>0</v>
      </c>
      <c r="AR863" s="24" t="s">
        <v>214</v>
      </c>
      <c r="AT863" s="24" t="s">
        <v>176</v>
      </c>
      <c r="AU863" s="24" t="s">
        <v>79</v>
      </c>
      <c r="AY863" s="24" t="s">
        <v>174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24" t="s">
        <v>77</v>
      </c>
      <c r="BK863" s="232">
        <f>ROUND(I863*H863,2)</f>
        <v>0</v>
      </c>
      <c r="BL863" s="24" t="s">
        <v>214</v>
      </c>
      <c r="BM863" s="24" t="s">
        <v>1192</v>
      </c>
    </row>
    <row r="864" s="13" customFormat="1">
      <c r="B864" s="256"/>
      <c r="C864" s="257"/>
      <c r="D864" s="235" t="s">
        <v>182</v>
      </c>
      <c r="E864" s="258" t="s">
        <v>21</v>
      </c>
      <c r="F864" s="259" t="s">
        <v>342</v>
      </c>
      <c r="G864" s="257"/>
      <c r="H864" s="258" t="s">
        <v>21</v>
      </c>
      <c r="I864" s="260"/>
      <c r="J864" s="257"/>
      <c r="K864" s="257"/>
      <c r="L864" s="261"/>
      <c r="M864" s="262"/>
      <c r="N864" s="263"/>
      <c r="O864" s="263"/>
      <c r="P864" s="263"/>
      <c r="Q864" s="263"/>
      <c r="R864" s="263"/>
      <c r="S864" s="263"/>
      <c r="T864" s="264"/>
      <c r="AT864" s="265" t="s">
        <v>182</v>
      </c>
      <c r="AU864" s="265" t="s">
        <v>79</v>
      </c>
      <c r="AV864" s="13" t="s">
        <v>77</v>
      </c>
      <c r="AW864" s="13" t="s">
        <v>33</v>
      </c>
      <c r="AX864" s="13" t="s">
        <v>69</v>
      </c>
      <c r="AY864" s="265" t="s">
        <v>174</v>
      </c>
    </row>
    <row r="865" s="13" customFormat="1">
      <c r="B865" s="256"/>
      <c r="C865" s="257"/>
      <c r="D865" s="235" t="s">
        <v>182</v>
      </c>
      <c r="E865" s="258" t="s">
        <v>21</v>
      </c>
      <c r="F865" s="259" t="s">
        <v>1193</v>
      </c>
      <c r="G865" s="257"/>
      <c r="H865" s="258" t="s">
        <v>21</v>
      </c>
      <c r="I865" s="260"/>
      <c r="J865" s="257"/>
      <c r="K865" s="257"/>
      <c r="L865" s="261"/>
      <c r="M865" s="262"/>
      <c r="N865" s="263"/>
      <c r="O865" s="263"/>
      <c r="P865" s="263"/>
      <c r="Q865" s="263"/>
      <c r="R865" s="263"/>
      <c r="S865" s="263"/>
      <c r="T865" s="264"/>
      <c r="AT865" s="265" t="s">
        <v>182</v>
      </c>
      <c r="AU865" s="265" t="s">
        <v>79</v>
      </c>
      <c r="AV865" s="13" t="s">
        <v>77</v>
      </c>
      <c r="AW865" s="13" t="s">
        <v>33</v>
      </c>
      <c r="AX865" s="13" t="s">
        <v>69</v>
      </c>
      <c r="AY865" s="265" t="s">
        <v>174</v>
      </c>
    </row>
    <row r="866" s="11" customFormat="1">
      <c r="B866" s="233"/>
      <c r="C866" s="234"/>
      <c r="D866" s="235" t="s">
        <v>182</v>
      </c>
      <c r="E866" s="236" t="s">
        <v>21</v>
      </c>
      <c r="F866" s="237" t="s">
        <v>1194</v>
      </c>
      <c r="G866" s="234"/>
      <c r="H866" s="238">
        <v>3.605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AT866" s="244" t="s">
        <v>182</v>
      </c>
      <c r="AU866" s="244" t="s">
        <v>79</v>
      </c>
      <c r="AV866" s="11" t="s">
        <v>79</v>
      </c>
      <c r="AW866" s="11" t="s">
        <v>33</v>
      </c>
      <c r="AX866" s="11" t="s">
        <v>69</v>
      </c>
      <c r="AY866" s="244" t="s">
        <v>174</v>
      </c>
    </row>
    <row r="867" s="11" customFormat="1">
      <c r="B867" s="233"/>
      <c r="C867" s="234"/>
      <c r="D867" s="235" t="s">
        <v>182</v>
      </c>
      <c r="E867" s="236" t="s">
        <v>21</v>
      </c>
      <c r="F867" s="237" t="s">
        <v>1195</v>
      </c>
      <c r="G867" s="234"/>
      <c r="H867" s="238">
        <v>3.863</v>
      </c>
      <c r="I867" s="239"/>
      <c r="J867" s="234"/>
      <c r="K867" s="234"/>
      <c r="L867" s="240"/>
      <c r="M867" s="241"/>
      <c r="N867" s="242"/>
      <c r="O867" s="242"/>
      <c r="P867" s="242"/>
      <c r="Q867" s="242"/>
      <c r="R867" s="242"/>
      <c r="S867" s="242"/>
      <c r="T867" s="243"/>
      <c r="AT867" s="244" t="s">
        <v>182</v>
      </c>
      <c r="AU867" s="244" t="s">
        <v>79</v>
      </c>
      <c r="AV867" s="11" t="s">
        <v>79</v>
      </c>
      <c r="AW867" s="11" t="s">
        <v>33</v>
      </c>
      <c r="AX867" s="11" t="s">
        <v>69</v>
      </c>
      <c r="AY867" s="244" t="s">
        <v>174</v>
      </c>
    </row>
    <row r="868" s="11" customFormat="1">
      <c r="B868" s="233"/>
      <c r="C868" s="234"/>
      <c r="D868" s="235" t="s">
        <v>182</v>
      </c>
      <c r="E868" s="236" t="s">
        <v>21</v>
      </c>
      <c r="F868" s="237" t="s">
        <v>1196</v>
      </c>
      <c r="G868" s="234"/>
      <c r="H868" s="238">
        <v>6.6980000000000004</v>
      </c>
      <c r="I868" s="239"/>
      <c r="J868" s="234"/>
      <c r="K868" s="234"/>
      <c r="L868" s="240"/>
      <c r="M868" s="241"/>
      <c r="N868" s="242"/>
      <c r="O868" s="242"/>
      <c r="P868" s="242"/>
      <c r="Q868" s="242"/>
      <c r="R868" s="242"/>
      <c r="S868" s="242"/>
      <c r="T868" s="243"/>
      <c r="AT868" s="244" t="s">
        <v>182</v>
      </c>
      <c r="AU868" s="244" t="s">
        <v>79</v>
      </c>
      <c r="AV868" s="11" t="s">
        <v>79</v>
      </c>
      <c r="AW868" s="11" t="s">
        <v>33</v>
      </c>
      <c r="AX868" s="11" t="s">
        <v>69</v>
      </c>
      <c r="AY868" s="244" t="s">
        <v>174</v>
      </c>
    </row>
    <row r="869" s="12" customFormat="1">
      <c r="B869" s="245"/>
      <c r="C869" s="246"/>
      <c r="D869" s="235" t="s">
        <v>182</v>
      </c>
      <c r="E869" s="247" t="s">
        <v>21</v>
      </c>
      <c r="F869" s="248" t="s">
        <v>184</v>
      </c>
      <c r="G869" s="246"/>
      <c r="H869" s="249">
        <v>14.166</v>
      </c>
      <c r="I869" s="250"/>
      <c r="J869" s="246"/>
      <c r="K869" s="246"/>
      <c r="L869" s="251"/>
      <c r="M869" s="252"/>
      <c r="N869" s="253"/>
      <c r="O869" s="253"/>
      <c r="P869" s="253"/>
      <c r="Q869" s="253"/>
      <c r="R869" s="253"/>
      <c r="S869" s="253"/>
      <c r="T869" s="254"/>
      <c r="AT869" s="255" t="s">
        <v>182</v>
      </c>
      <c r="AU869" s="255" t="s">
        <v>79</v>
      </c>
      <c r="AV869" s="12" t="s">
        <v>181</v>
      </c>
      <c r="AW869" s="12" t="s">
        <v>33</v>
      </c>
      <c r="AX869" s="12" t="s">
        <v>77</v>
      </c>
      <c r="AY869" s="255" t="s">
        <v>174</v>
      </c>
    </row>
    <row r="870" s="1" customFormat="1" ht="25.5" customHeight="1">
      <c r="B870" s="46"/>
      <c r="C870" s="221" t="s">
        <v>1197</v>
      </c>
      <c r="D870" s="221" t="s">
        <v>176</v>
      </c>
      <c r="E870" s="222" t="s">
        <v>1198</v>
      </c>
      <c r="F870" s="223" t="s">
        <v>1199</v>
      </c>
      <c r="G870" s="224" t="s">
        <v>201</v>
      </c>
      <c r="H870" s="225">
        <v>276.82999999999998</v>
      </c>
      <c r="I870" s="226"/>
      <c r="J870" s="227">
        <f>ROUND(I870*H870,2)</f>
        <v>0</v>
      </c>
      <c r="K870" s="223" t="s">
        <v>21</v>
      </c>
      <c r="L870" s="72"/>
      <c r="M870" s="228" t="s">
        <v>21</v>
      </c>
      <c r="N870" s="229" t="s">
        <v>40</v>
      </c>
      <c r="O870" s="47"/>
      <c r="P870" s="230">
        <f>O870*H870</f>
        <v>0</v>
      </c>
      <c r="Q870" s="230">
        <v>0</v>
      </c>
      <c r="R870" s="230">
        <f>Q870*H870</f>
        <v>0</v>
      </c>
      <c r="S870" s="230">
        <v>0</v>
      </c>
      <c r="T870" s="231">
        <f>S870*H870</f>
        <v>0</v>
      </c>
      <c r="AR870" s="24" t="s">
        <v>214</v>
      </c>
      <c r="AT870" s="24" t="s">
        <v>176</v>
      </c>
      <c r="AU870" s="24" t="s">
        <v>79</v>
      </c>
      <c r="AY870" s="24" t="s">
        <v>174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4" t="s">
        <v>77</v>
      </c>
      <c r="BK870" s="232">
        <f>ROUND(I870*H870,2)</f>
        <v>0</v>
      </c>
      <c r="BL870" s="24" t="s">
        <v>214</v>
      </c>
      <c r="BM870" s="24" t="s">
        <v>1200</v>
      </c>
    </row>
    <row r="871" s="13" customFormat="1">
      <c r="B871" s="256"/>
      <c r="C871" s="257"/>
      <c r="D871" s="235" t="s">
        <v>182</v>
      </c>
      <c r="E871" s="258" t="s">
        <v>21</v>
      </c>
      <c r="F871" s="259" t="s">
        <v>342</v>
      </c>
      <c r="G871" s="257"/>
      <c r="H871" s="258" t="s">
        <v>21</v>
      </c>
      <c r="I871" s="260"/>
      <c r="J871" s="257"/>
      <c r="K871" s="257"/>
      <c r="L871" s="261"/>
      <c r="M871" s="262"/>
      <c r="N871" s="263"/>
      <c r="O871" s="263"/>
      <c r="P871" s="263"/>
      <c r="Q871" s="263"/>
      <c r="R871" s="263"/>
      <c r="S871" s="263"/>
      <c r="T871" s="264"/>
      <c r="AT871" s="265" t="s">
        <v>182</v>
      </c>
      <c r="AU871" s="265" t="s">
        <v>79</v>
      </c>
      <c r="AV871" s="13" t="s">
        <v>77</v>
      </c>
      <c r="AW871" s="13" t="s">
        <v>33</v>
      </c>
      <c r="AX871" s="13" t="s">
        <v>69</v>
      </c>
      <c r="AY871" s="265" t="s">
        <v>174</v>
      </c>
    </row>
    <row r="872" s="13" customFormat="1">
      <c r="B872" s="256"/>
      <c r="C872" s="257"/>
      <c r="D872" s="235" t="s">
        <v>182</v>
      </c>
      <c r="E872" s="258" t="s">
        <v>21</v>
      </c>
      <c r="F872" s="259" t="s">
        <v>1201</v>
      </c>
      <c r="G872" s="257"/>
      <c r="H872" s="258" t="s">
        <v>21</v>
      </c>
      <c r="I872" s="260"/>
      <c r="J872" s="257"/>
      <c r="K872" s="257"/>
      <c r="L872" s="261"/>
      <c r="M872" s="262"/>
      <c r="N872" s="263"/>
      <c r="O872" s="263"/>
      <c r="P872" s="263"/>
      <c r="Q872" s="263"/>
      <c r="R872" s="263"/>
      <c r="S872" s="263"/>
      <c r="T872" s="264"/>
      <c r="AT872" s="265" t="s">
        <v>182</v>
      </c>
      <c r="AU872" s="265" t="s">
        <v>79</v>
      </c>
      <c r="AV872" s="13" t="s">
        <v>77</v>
      </c>
      <c r="AW872" s="13" t="s">
        <v>33</v>
      </c>
      <c r="AX872" s="13" t="s">
        <v>69</v>
      </c>
      <c r="AY872" s="265" t="s">
        <v>174</v>
      </c>
    </row>
    <row r="873" s="11" customFormat="1">
      <c r="B873" s="233"/>
      <c r="C873" s="234"/>
      <c r="D873" s="235" t="s">
        <v>182</v>
      </c>
      <c r="E873" s="236" t="s">
        <v>21</v>
      </c>
      <c r="F873" s="237" t="s">
        <v>1202</v>
      </c>
      <c r="G873" s="234"/>
      <c r="H873" s="238">
        <v>276.82999999999998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AT873" s="244" t="s">
        <v>182</v>
      </c>
      <c r="AU873" s="244" t="s">
        <v>79</v>
      </c>
      <c r="AV873" s="11" t="s">
        <v>79</v>
      </c>
      <c r="AW873" s="11" t="s">
        <v>33</v>
      </c>
      <c r="AX873" s="11" t="s">
        <v>69</v>
      </c>
      <c r="AY873" s="244" t="s">
        <v>174</v>
      </c>
    </row>
    <row r="874" s="12" customFormat="1">
      <c r="B874" s="245"/>
      <c r="C874" s="246"/>
      <c r="D874" s="235" t="s">
        <v>182</v>
      </c>
      <c r="E874" s="247" t="s">
        <v>21</v>
      </c>
      <c r="F874" s="248" t="s">
        <v>184</v>
      </c>
      <c r="G874" s="246"/>
      <c r="H874" s="249">
        <v>276.82999999999998</v>
      </c>
      <c r="I874" s="250"/>
      <c r="J874" s="246"/>
      <c r="K874" s="246"/>
      <c r="L874" s="251"/>
      <c r="M874" s="252"/>
      <c r="N874" s="253"/>
      <c r="O874" s="253"/>
      <c r="P874" s="253"/>
      <c r="Q874" s="253"/>
      <c r="R874" s="253"/>
      <c r="S874" s="253"/>
      <c r="T874" s="254"/>
      <c r="AT874" s="255" t="s">
        <v>182</v>
      </c>
      <c r="AU874" s="255" t="s">
        <v>79</v>
      </c>
      <c r="AV874" s="12" t="s">
        <v>181</v>
      </c>
      <c r="AW874" s="12" t="s">
        <v>33</v>
      </c>
      <c r="AX874" s="12" t="s">
        <v>77</v>
      </c>
      <c r="AY874" s="255" t="s">
        <v>174</v>
      </c>
    </row>
    <row r="875" s="1" customFormat="1" ht="16.5" customHeight="1">
      <c r="B875" s="46"/>
      <c r="C875" s="221" t="s">
        <v>691</v>
      </c>
      <c r="D875" s="221" t="s">
        <v>176</v>
      </c>
      <c r="E875" s="222" t="s">
        <v>1203</v>
      </c>
      <c r="F875" s="223" t="s">
        <v>1204</v>
      </c>
      <c r="G875" s="224" t="s">
        <v>201</v>
      </c>
      <c r="H875" s="225">
        <v>13.77</v>
      </c>
      <c r="I875" s="226"/>
      <c r="J875" s="227">
        <f>ROUND(I875*H875,2)</f>
        <v>0</v>
      </c>
      <c r="K875" s="223" t="s">
        <v>21</v>
      </c>
      <c r="L875" s="72"/>
      <c r="M875" s="228" t="s">
        <v>21</v>
      </c>
      <c r="N875" s="229" t="s">
        <v>40</v>
      </c>
      <c r="O875" s="47"/>
      <c r="P875" s="230">
        <f>O875*H875</f>
        <v>0</v>
      </c>
      <c r="Q875" s="230">
        <v>0</v>
      </c>
      <c r="R875" s="230">
        <f>Q875*H875</f>
        <v>0</v>
      </c>
      <c r="S875" s="230">
        <v>0</v>
      </c>
      <c r="T875" s="231">
        <f>S875*H875</f>
        <v>0</v>
      </c>
      <c r="AR875" s="24" t="s">
        <v>214</v>
      </c>
      <c r="AT875" s="24" t="s">
        <v>176</v>
      </c>
      <c r="AU875" s="24" t="s">
        <v>79</v>
      </c>
      <c r="AY875" s="24" t="s">
        <v>174</v>
      </c>
      <c r="BE875" s="232">
        <f>IF(N875="základní",J875,0)</f>
        <v>0</v>
      </c>
      <c r="BF875" s="232">
        <f>IF(N875="snížená",J875,0)</f>
        <v>0</v>
      </c>
      <c r="BG875" s="232">
        <f>IF(N875="zákl. přenesená",J875,0)</f>
        <v>0</v>
      </c>
      <c r="BH875" s="232">
        <f>IF(N875="sníž. přenesená",J875,0)</f>
        <v>0</v>
      </c>
      <c r="BI875" s="232">
        <f>IF(N875="nulová",J875,0)</f>
        <v>0</v>
      </c>
      <c r="BJ875" s="24" t="s">
        <v>77</v>
      </c>
      <c r="BK875" s="232">
        <f>ROUND(I875*H875,2)</f>
        <v>0</v>
      </c>
      <c r="BL875" s="24" t="s">
        <v>214</v>
      </c>
      <c r="BM875" s="24" t="s">
        <v>1205</v>
      </c>
    </row>
    <row r="876" s="13" customFormat="1">
      <c r="B876" s="256"/>
      <c r="C876" s="257"/>
      <c r="D876" s="235" t="s">
        <v>182</v>
      </c>
      <c r="E876" s="258" t="s">
        <v>21</v>
      </c>
      <c r="F876" s="259" t="s">
        <v>1206</v>
      </c>
      <c r="G876" s="257"/>
      <c r="H876" s="258" t="s">
        <v>21</v>
      </c>
      <c r="I876" s="260"/>
      <c r="J876" s="257"/>
      <c r="K876" s="257"/>
      <c r="L876" s="261"/>
      <c r="M876" s="262"/>
      <c r="N876" s="263"/>
      <c r="O876" s="263"/>
      <c r="P876" s="263"/>
      <c r="Q876" s="263"/>
      <c r="R876" s="263"/>
      <c r="S876" s="263"/>
      <c r="T876" s="264"/>
      <c r="AT876" s="265" t="s">
        <v>182</v>
      </c>
      <c r="AU876" s="265" t="s">
        <v>79</v>
      </c>
      <c r="AV876" s="13" t="s">
        <v>77</v>
      </c>
      <c r="AW876" s="13" t="s">
        <v>33</v>
      </c>
      <c r="AX876" s="13" t="s">
        <v>69</v>
      </c>
      <c r="AY876" s="265" t="s">
        <v>174</v>
      </c>
    </row>
    <row r="877" s="11" customFormat="1">
      <c r="B877" s="233"/>
      <c r="C877" s="234"/>
      <c r="D877" s="235" t="s">
        <v>182</v>
      </c>
      <c r="E877" s="236" t="s">
        <v>21</v>
      </c>
      <c r="F877" s="237" t="s">
        <v>1207</v>
      </c>
      <c r="G877" s="234"/>
      <c r="H877" s="238">
        <v>13.77</v>
      </c>
      <c r="I877" s="239"/>
      <c r="J877" s="234"/>
      <c r="K877" s="234"/>
      <c r="L877" s="240"/>
      <c r="M877" s="241"/>
      <c r="N877" s="242"/>
      <c r="O877" s="242"/>
      <c r="P877" s="242"/>
      <c r="Q877" s="242"/>
      <c r="R877" s="242"/>
      <c r="S877" s="242"/>
      <c r="T877" s="243"/>
      <c r="AT877" s="244" t="s">
        <v>182</v>
      </c>
      <c r="AU877" s="244" t="s">
        <v>79</v>
      </c>
      <c r="AV877" s="11" t="s">
        <v>79</v>
      </c>
      <c r="AW877" s="11" t="s">
        <v>33</v>
      </c>
      <c r="AX877" s="11" t="s">
        <v>69</v>
      </c>
      <c r="AY877" s="244" t="s">
        <v>174</v>
      </c>
    </row>
    <row r="878" s="12" customFormat="1">
      <c r="B878" s="245"/>
      <c r="C878" s="246"/>
      <c r="D878" s="235" t="s">
        <v>182</v>
      </c>
      <c r="E878" s="247" t="s">
        <v>21</v>
      </c>
      <c r="F878" s="248" t="s">
        <v>184</v>
      </c>
      <c r="G878" s="246"/>
      <c r="H878" s="249">
        <v>13.77</v>
      </c>
      <c r="I878" s="250"/>
      <c r="J878" s="246"/>
      <c r="K878" s="246"/>
      <c r="L878" s="251"/>
      <c r="M878" s="252"/>
      <c r="N878" s="253"/>
      <c r="O878" s="253"/>
      <c r="P878" s="253"/>
      <c r="Q878" s="253"/>
      <c r="R878" s="253"/>
      <c r="S878" s="253"/>
      <c r="T878" s="254"/>
      <c r="AT878" s="255" t="s">
        <v>182</v>
      </c>
      <c r="AU878" s="255" t="s">
        <v>79</v>
      </c>
      <c r="AV878" s="12" t="s">
        <v>181</v>
      </c>
      <c r="AW878" s="12" t="s">
        <v>33</v>
      </c>
      <c r="AX878" s="12" t="s">
        <v>77</v>
      </c>
      <c r="AY878" s="255" t="s">
        <v>174</v>
      </c>
    </row>
    <row r="879" s="1" customFormat="1" ht="25.5" customHeight="1">
      <c r="B879" s="46"/>
      <c r="C879" s="221" t="s">
        <v>1208</v>
      </c>
      <c r="D879" s="221" t="s">
        <v>176</v>
      </c>
      <c r="E879" s="222" t="s">
        <v>1209</v>
      </c>
      <c r="F879" s="223" t="s">
        <v>1210</v>
      </c>
      <c r="G879" s="224" t="s">
        <v>201</v>
      </c>
      <c r="H879" s="225">
        <v>164.84399999999999</v>
      </c>
      <c r="I879" s="226"/>
      <c r="J879" s="227">
        <f>ROUND(I879*H879,2)</f>
        <v>0</v>
      </c>
      <c r="K879" s="223" t="s">
        <v>21</v>
      </c>
      <c r="L879" s="72"/>
      <c r="M879" s="228" t="s">
        <v>21</v>
      </c>
      <c r="N879" s="229" t="s">
        <v>40</v>
      </c>
      <c r="O879" s="47"/>
      <c r="P879" s="230">
        <f>O879*H879</f>
        <v>0</v>
      </c>
      <c r="Q879" s="230">
        <v>0</v>
      </c>
      <c r="R879" s="230">
        <f>Q879*H879</f>
        <v>0</v>
      </c>
      <c r="S879" s="230">
        <v>0</v>
      </c>
      <c r="T879" s="231">
        <f>S879*H879</f>
        <v>0</v>
      </c>
      <c r="AR879" s="24" t="s">
        <v>214</v>
      </c>
      <c r="AT879" s="24" t="s">
        <v>176</v>
      </c>
      <c r="AU879" s="24" t="s">
        <v>79</v>
      </c>
      <c r="AY879" s="24" t="s">
        <v>174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24" t="s">
        <v>77</v>
      </c>
      <c r="BK879" s="232">
        <f>ROUND(I879*H879,2)</f>
        <v>0</v>
      </c>
      <c r="BL879" s="24" t="s">
        <v>214</v>
      </c>
      <c r="BM879" s="24" t="s">
        <v>1211</v>
      </c>
    </row>
    <row r="880" s="13" customFormat="1">
      <c r="B880" s="256"/>
      <c r="C880" s="257"/>
      <c r="D880" s="235" t="s">
        <v>182</v>
      </c>
      <c r="E880" s="258" t="s">
        <v>21</v>
      </c>
      <c r="F880" s="259" t="s">
        <v>342</v>
      </c>
      <c r="G880" s="257"/>
      <c r="H880" s="258" t="s">
        <v>21</v>
      </c>
      <c r="I880" s="260"/>
      <c r="J880" s="257"/>
      <c r="K880" s="257"/>
      <c r="L880" s="261"/>
      <c r="M880" s="262"/>
      <c r="N880" s="263"/>
      <c r="O880" s="263"/>
      <c r="P880" s="263"/>
      <c r="Q880" s="263"/>
      <c r="R880" s="263"/>
      <c r="S880" s="263"/>
      <c r="T880" s="264"/>
      <c r="AT880" s="265" t="s">
        <v>182</v>
      </c>
      <c r="AU880" s="265" t="s">
        <v>79</v>
      </c>
      <c r="AV880" s="13" t="s">
        <v>77</v>
      </c>
      <c r="AW880" s="13" t="s">
        <v>33</v>
      </c>
      <c r="AX880" s="13" t="s">
        <v>69</v>
      </c>
      <c r="AY880" s="265" t="s">
        <v>174</v>
      </c>
    </row>
    <row r="881" s="13" customFormat="1">
      <c r="B881" s="256"/>
      <c r="C881" s="257"/>
      <c r="D881" s="235" t="s">
        <v>182</v>
      </c>
      <c r="E881" s="258" t="s">
        <v>21</v>
      </c>
      <c r="F881" s="259" t="s">
        <v>1212</v>
      </c>
      <c r="G881" s="257"/>
      <c r="H881" s="258" t="s">
        <v>21</v>
      </c>
      <c r="I881" s="260"/>
      <c r="J881" s="257"/>
      <c r="K881" s="257"/>
      <c r="L881" s="261"/>
      <c r="M881" s="262"/>
      <c r="N881" s="263"/>
      <c r="O881" s="263"/>
      <c r="P881" s="263"/>
      <c r="Q881" s="263"/>
      <c r="R881" s="263"/>
      <c r="S881" s="263"/>
      <c r="T881" s="264"/>
      <c r="AT881" s="265" t="s">
        <v>182</v>
      </c>
      <c r="AU881" s="265" t="s">
        <v>79</v>
      </c>
      <c r="AV881" s="13" t="s">
        <v>77</v>
      </c>
      <c r="AW881" s="13" t="s">
        <v>33</v>
      </c>
      <c r="AX881" s="13" t="s">
        <v>69</v>
      </c>
      <c r="AY881" s="265" t="s">
        <v>174</v>
      </c>
    </row>
    <row r="882" s="11" customFormat="1">
      <c r="B882" s="233"/>
      <c r="C882" s="234"/>
      <c r="D882" s="235" t="s">
        <v>182</v>
      </c>
      <c r="E882" s="236" t="s">
        <v>21</v>
      </c>
      <c r="F882" s="237" t="s">
        <v>1213</v>
      </c>
      <c r="G882" s="234"/>
      <c r="H882" s="238">
        <v>27.831</v>
      </c>
      <c r="I882" s="239"/>
      <c r="J882" s="234"/>
      <c r="K882" s="234"/>
      <c r="L882" s="240"/>
      <c r="M882" s="241"/>
      <c r="N882" s="242"/>
      <c r="O882" s="242"/>
      <c r="P882" s="242"/>
      <c r="Q882" s="242"/>
      <c r="R882" s="242"/>
      <c r="S882" s="242"/>
      <c r="T882" s="243"/>
      <c r="AT882" s="244" t="s">
        <v>182</v>
      </c>
      <c r="AU882" s="244" t="s">
        <v>79</v>
      </c>
      <c r="AV882" s="11" t="s">
        <v>79</v>
      </c>
      <c r="AW882" s="11" t="s">
        <v>33</v>
      </c>
      <c r="AX882" s="11" t="s">
        <v>69</v>
      </c>
      <c r="AY882" s="244" t="s">
        <v>174</v>
      </c>
    </row>
    <row r="883" s="11" customFormat="1">
      <c r="B883" s="233"/>
      <c r="C883" s="234"/>
      <c r="D883" s="235" t="s">
        <v>182</v>
      </c>
      <c r="E883" s="236" t="s">
        <v>21</v>
      </c>
      <c r="F883" s="237" t="s">
        <v>1214</v>
      </c>
      <c r="G883" s="234"/>
      <c r="H883" s="238">
        <v>88.052000000000007</v>
      </c>
      <c r="I883" s="239"/>
      <c r="J883" s="234"/>
      <c r="K883" s="234"/>
      <c r="L883" s="240"/>
      <c r="M883" s="241"/>
      <c r="N883" s="242"/>
      <c r="O883" s="242"/>
      <c r="P883" s="242"/>
      <c r="Q883" s="242"/>
      <c r="R883" s="242"/>
      <c r="S883" s="242"/>
      <c r="T883" s="243"/>
      <c r="AT883" s="244" t="s">
        <v>182</v>
      </c>
      <c r="AU883" s="244" t="s">
        <v>79</v>
      </c>
      <c r="AV883" s="11" t="s">
        <v>79</v>
      </c>
      <c r="AW883" s="11" t="s">
        <v>33</v>
      </c>
      <c r="AX883" s="11" t="s">
        <v>69</v>
      </c>
      <c r="AY883" s="244" t="s">
        <v>174</v>
      </c>
    </row>
    <row r="884" s="11" customFormat="1">
      <c r="B884" s="233"/>
      <c r="C884" s="234"/>
      <c r="D884" s="235" t="s">
        <v>182</v>
      </c>
      <c r="E884" s="236" t="s">
        <v>21</v>
      </c>
      <c r="F884" s="237" t="s">
        <v>1215</v>
      </c>
      <c r="G884" s="234"/>
      <c r="H884" s="238">
        <v>48.960999999999999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AT884" s="244" t="s">
        <v>182</v>
      </c>
      <c r="AU884" s="244" t="s">
        <v>79</v>
      </c>
      <c r="AV884" s="11" t="s">
        <v>79</v>
      </c>
      <c r="AW884" s="11" t="s">
        <v>33</v>
      </c>
      <c r="AX884" s="11" t="s">
        <v>69</v>
      </c>
      <c r="AY884" s="244" t="s">
        <v>174</v>
      </c>
    </row>
    <row r="885" s="12" customFormat="1">
      <c r="B885" s="245"/>
      <c r="C885" s="246"/>
      <c r="D885" s="235" t="s">
        <v>182</v>
      </c>
      <c r="E885" s="247" t="s">
        <v>21</v>
      </c>
      <c r="F885" s="248" t="s">
        <v>184</v>
      </c>
      <c r="G885" s="246"/>
      <c r="H885" s="249">
        <v>164.84399999999999</v>
      </c>
      <c r="I885" s="250"/>
      <c r="J885" s="246"/>
      <c r="K885" s="246"/>
      <c r="L885" s="251"/>
      <c r="M885" s="252"/>
      <c r="N885" s="253"/>
      <c r="O885" s="253"/>
      <c r="P885" s="253"/>
      <c r="Q885" s="253"/>
      <c r="R885" s="253"/>
      <c r="S885" s="253"/>
      <c r="T885" s="254"/>
      <c r="AT885" s="255" t="s">
        <v>182</v>
      </c>
      <c r="AU885" s="255" t="s">
        <v>79</v>
      </c>
      <c r="AV885" s="12" t="s">
        <v>181</v>
      </c>
      <c r="AW885" s="12" t="s">
        <v>33</v>
      </c>
      <c r="AX885" s="12" t="s">
        <v>77</v>
      </c>
      <c r="AY885" s="255" t="s">
        <v>174</v>
      </c>
    </row>
    <row r="886" s="1" customFormat="1" ht="25.5" customHeight="1">
      <c r="B886" s="46"/>
      <c r="C886" s="221" t="s">
        <v>697</v>
      </c>
      <c r="D886" s="221" t="s">
        <v>176</v>
      </c>
      <c r="E886" s="222" t="s">
        <v>1216</v>
      </c>
      <c r="F886" s="223" t="s">
        <v>1217</v>
      </c>
      <c r="G886" s="224" t="s">
        <v>201</v>
      </c>
      <c r="H886" s="225">
        <v>98.444999999999993</v>
      </c>
      <c r="I886" s="226"/>
      <c r="J886" s="227">
        <f>ROUND(I886*H886,2)</f>
        <v>0</v>
      </c>
      <c r="K886" s="223" t="s">
        <v>21</v>
      </c>
      <c r="L886" s="72"/>
      <c r="M886" s="228" t="s">
        <v>21</v>
      </c>
      <c r="N886" s="229" t="s">
        <v>40</v>
      </c>
      <c r="O886" s="47"/>
      <c r="P886" s="230">
        <f>O886*H886</f>
        <v>0</v>
      </c>
      <c r="Q886" s="230">
        <v>0</v>
      </c>
      <c r="R886" s="230">
        <f>Q886*H886</f>
        <v>0</v>
      </c>
      <c r="S886" s="230">
        <v>0</v>
      </c>
      <c r="T886" s="231">
        <f>S886*H886</f>
        <v>0</v>
      </c>
      <c r="AR886" s="24" t="s">
        <v>214</v>
      </c>
      <c r="AT886" s="24" t="s">
        <v>176</v>
      </c>
      <c r="AU886" s="24" t="s">
        <v>79</v>
      </c>
      <c r="AY886" s="24" t="s">
        <v>174</v>
      </c>
      <c r="BE886" s="232">
        <f>IF(N886="základní",J886,0)</f>
        <v>0</v>
      </c>
      <c r="BF886" s="232">
        <f>IF(N886="snížená",J886,0)</f>
        <v>0</v>
      </c>
      <c r="BG886" s="232">
        <f>IF(N886="zákl. přenesená",J886,0)</f>
        <v>0</v>
      </c>
      <c r="BH886" s="232">
        <f>IF(N886="sníž. přenesená",J886,0)</f>
        <v>0</v>
      </c>
      <c r="BI886" s="232">
        <f>IF(N886="nulová",J886,0)</f>
        <v>0</v>
      </c>
      <c r="BJ886" s="24" t="s">
        <v>77</v>
      </c>
      <c r="BK886" s="232">
        <f>ROUND(I886*H886,2)</f>
        <v>0</v>
      </c>
      <c r="BL886" s="24" t="s">
        <v>214</v>
      </c>
      <c r="BM886" s="24" t="s">
        <v>1218</v>
      </c>
    </row>
    <row r="887" s="13" customFormat="1">
      <c r="B887" s="256"/>
      <c r="C887" s="257"/>
      <c r="D887" s="235" t="s">
        <v>182</v>
      </c>
      <c r="E887" s="258" t="s">
        <v>21</v>
      </c>
      <c r="F887" s="259" t="s">
        <v>342</v>
      </c>
      <c r="G887" s="257"/>
      <c r="H887" s="258" t="s">
        <v>21</v>
      </c>
      <c r="I887" s="260"/>
      <c r="J887" s="257"/>
      <c r="K887" s="257"/>
      <c r="L887" s="261"/>
      <c r="M887" s="262"/>
      <c r="N887" s="263"/>
      <c r="O887" s="263"/>
      <c r="P887" s="263"/>
      <c r="Q887" s="263"/>
      <c r="R887" s="263"/>
      <c r="S887" s="263"/>
      <c r="T887" s="264"/>
      <c r="AT887" s="265" t="s">
        <v>182</v>
      </c>
      <c r="AU887" s="265" t="s">
        <v>79</v>
      </c>
      <c r="AV887" s="13" t="s">
        <v>77</v>
      </c>
      <c r="AW887" s="13" t="s">
        <v>33</v>
      </c>
      <c r="AX887" s="13" t="s">
        <v>69</v>
      </c>
      <c r="AY887" s="265" t="s">
        <v>174</v>
      </c>
    </row>
    <row r="888" s="13" customFormat="1">
      <c r="B888" s="256"/>
      <c r="C888" s="257"/>
      <c r="D888" s="235" t="s">
        <v>182</v>
      </c>
      <c r="E888" s="258" t="s">
        <v>21</v>
      </c>
      <c r="F888" s="259" t="s">
        <v>1219</v>
      </c>
      <c r="G888" s="257"/>
      <c r="H888" s="258" t="s">
        <v>21</v>
      </c>
      <c r="I888" s="260"/>
      <c r="J888" s="257"/>
      <c r="K888" s="257"/>
      <c r="L888" s="261"/>
      <c r="M888" s="262"/>
      <c r="N888" s="263"/>
      <c r="O888" s="263"/>
      <c r="P888" s="263"/>
      <c r="Q888" s="263"/>
      <c r="R888" s="263"/>
      <c r="S888" s="263"/>
      <c r="T888" s="264"/>
      <c r="AT888" s="265" t="s">
        <v>182</v>
      </c>
      <c r="AU888" s="265" t="s">
        <v>79</v>
      </c>
      <c r="AV888" s="13" t="s">
        <v>77</v>
      </c>
      <c r="AW888" s="13" t="s">
        <v>33</v>
      </c>
      <c r="AX888" s="13" t="s">
        <v>69</v>
      </c>
      <c r="AY888" s="265" t="s">
        <v>174</v>
      </c>
    </row>
    <row r="889" s="11" customFormat="1">
      <c r="B889" s="233"/>
      <c r="C889" s="234"/>
      <c r="D889" s="235" t="s">
        <v>182</v>
      </c>
      <c r="E889" s="236" t="s">
        <v>21</v>
      </c>
      <c r="F889" s="237" t="s">
        <v>1220</v>
      </c>
      <c r="G889" s="234"/>
      <c r="H889" s="238">
        <v>41.286000000000001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AT889" s="244" t="s">
        <v>182</v>
      </c>
      <c r="AU889" s="244" t="s">
        <v>79</v>
      </c>
      <c r="AV889" s="11" t="s">
        <v>79</v>
      </c>
      <c r="AW889" s="11" t="s">
        <v>33</v>
      </c>
      <c r="AX889" s="11" t="s">
        <v>69</v>
      </c>
      <c r="AY889" s="244" t="s">
        <v>174</v>
      </c>
    </row>
    <row r="890" s="13" customFormat="1">
      <c r="B890" s="256"/>
      <c r="C890" s="257"/>
      <c r="D890" s="235" t="s">
        <v>182</v>
      </c>
      <c r="E890" s="258" t="s">
        <v>21</v>
      </c>
      <c r="F890" s="259" t="s">
        <v>1221</v>
      </c>
      <c r="G890" s="257"/>
      <c r="H890" s="258" t="s">
        <v>21</v>
      </c>
      <c r="I890" s="260"/>
      <c r="J890" s="257"/>
      <c r="K890" s="257"/>
      <c r="L890" s="261"/>
      <c r="M890" s="262"/>
      <c r="N890" s="263"/>
      <c r="O890" s="263"/>
      <c r="P890" s="263"/>
      <c r="Q890" s="263"/>
      <c r="R890" s="263"/>
      <c r="S890" s="263"/>
      <c r="T890" s="264"/>
      <c r="AT890" s="265" t="s">
        <v>182</v>
      </c>
      <c r="AU890" s="265" t="s">
        <v>79</v>
      </c>
      <c r="AV890" s="13" t="s">
        <v>77</v>
      </c>
      <c r="AW890" s="13" t="s">
        <v>33</v>
      </c>
      <c r="AX890" s="13" t="s">
        <v>69</v>
      </c>
      <c r="AY890" s="265" t="s">
        <v>174</v>
      </c>
    </row>
    <row r="891" s="11" customFormat="1">
      <c r="B891" s="233"/>
      <c r="C891" s="234"/>
      <c r="D891" s="235" t="s">
        <v>182</v>
      </c>
      <c r="E891" s="236" t="s">
        <v>21</v>
      </c>
      <c r="F891" s="237" t="s">
        <v>1222</v>
      </c>
      <c r="G891" s="234"/>
      <c r="H891" s="238">
        <v>40.744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AT891" s="244" t="s">
        <v>182</v>
      </c>
      <c r="AU891" s="244" t="s">
        <v>79</v>
      </c>
      <c r="AV891" s="11" t="s">
        <v>79</v>
      </c>
      <c r="AW891" s="11" t="s">
        <v>33</v>
      </c>
      <c r="AX891" s="11" t="s">
        <v>69</v>
      </c>
      <c r="AY891" s="244" t="s">
        <v>174</v>
      </c>
    </row>
    <row r="892" s="11" customFormat="1">
      <c r="B892" s="233"/>
      <c r="C892" s="234"/>
      <c r="D892" s="235" t="s">
        <v>182</v>
      </c>
      <c r="E892" s="236" t="s">
        <v>21</v>
      </c>
      <c r="F892" s="237" t="s">
        <v>1223</v>
      </c>
      <c r="G892" s="234"/>
      <c r="H892" s="238">
        <v>16.414999999999999</v>
      </c>
      <c r="I892" s="239"/>
      <c r="J892" s="234"/>
      <c r="K892" s="234"/>
      <c r="L892" s="240"/>
      <c r="M892" s="241"/>
      <c r="N892" s="242"/>
      <c r="O892" s="242"/>
      <c r="P892" s="242"/>
      <c r="Q892" s="242"/>
      <c r="R892" s="242"/>
      <c r="S892" s="242"/>
      <c r="T892" s="243"/>
      <c r="AT892" s="244" t="s">
        <v>182</v>
      </c>
      <c r="AU892" s="244" t="s">
        <v>79</v>
      </c>
      <c r="AV892" s="11" t="s">
        <v>79</v>
      </c>
      <c r="AW892" s="11" t="s">
        <v>33</v>
      </c>
      <c r="AX892" s="11" t="s">
        <v>69</v>
      </c>
      <c r="AY892" s="244" t="s">
        <v>174</v>
      </c>
    </row>
    <row r="893" s="12" customFormat="1">
      <c r="B893" s="245"/>
      <c r="C893" s="246"/>
      <c r="D893" s="235" t="s">
        <v>182</v>
      </c>
      <c r="E893" s="247" t="s">
        <v>21</v>
      </c>
      <c r="F893" s="248" t="s">
        <v>184</v>
      </c>
      <c r="G893" s="246"/>
      <c r="H893" s="249">
        <v>98.444999999999993</v>
      </c>
      <c r="I893" s="250"/>
      <c r="J893" s="246"/>
      <c r="K893" s="246"/>
      <c r="L893" s="251"/>
      <c r="M893" s="252"/>
      <c r="N893" s="253"/>
      <c r="O893" s="253"/>
      <c r="P893" s="253"/>
      <c r="Q893" s="253"/>
      <c r="R893" s="253"/>
      <c r="S893" s="253"/>
      <c r="T893" s="254"/>
      <c r="AT893" s="255" t="s">
        <v>182</v>
      </c>
      <c r="AU893" s="255" t="s">
        <v>79</v>
      </c>
      <c r="AV893" s="12" t="s">
        <v>181</v>
      </c>
      <c r="AW893" s="12" t="s">
        <v>33</v>
      </c>
      <c r="AX893" s="12" t="s">
        <v>77</v>
      </c>
      <c r="AY893" s="255" t="s">
        <v>174</v>
      </c>
    </row>
    <row r="894" s="1" customFormat="1" ht="16.5" customHeight="1">
      <c r="B894" s="46"/>
      <c r="C894" s="221" t="s">
        <v>1224</v>
      </c>
      <c r="D894" s="221" t="s">
        <v>176</v>
      </c>
      <c r="E894" s="222" t="s">
        <v>1225</v>
      </c>
      <c r="F894" s="223" t="s">
        <v>1226</v>
      </c>
      <c r="G894" s="224" t="s">
        <v>201</v>
      </c>
      <c r="H894" s="225">
        <v>18</v>
      </c>
      <c r="I894" s="226"/>
      <c r="J894" s="227">
        <f>ROUND(I894*H894,2)</f>
        <v>0</v>
      </c>
      <c r="K894" s="223" t="s">
        <v>180</v>
      </c>
      <c r="L894" s="72"/>
      <c r="M894" s="228" t="s">
        <v>21</v>
      </c>
      <c r="N894" s="229" t="s">
        <v>40</v>
      </c>
      <c r="O894" s="47"/>
      <c r="P894" s="230">
        <f>O894*H894</f>
        <v>0</v>
      </c>
      <c r="Q894" s="230">
        <v>0.00088000000000000003</v>
      </c>
      <c r="R894" s="230">
        <f>Q894*H894</f>
        <v>0.01584</v>
      </c>
      <c r="S894" s="230">
        <v>0</v>
      </c>
      <c r="T894" s="231">
        <f>S894*H894</f>
        <v>0</v>
      </c>
      <c r="AR894" s="24" t="s">
        <v>214</v>
      </c>
      <c r="AT894" s="24" t="s">
        <v>176</v>
      </c>
      <c r="AU894" s="24" t="s">
        <v>79</v>
      </c>
      <c r="AY894" s="24" t="s">
        <v>174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4" t="s">
        <v>77</v>
      </c>
      <c r="BK894" s="232">
        <f>ROUND(I894*H894,2)</f>
        <v>0</v>
      </c>
      <c r="BL894" s="24" t="s">
        <v>214</v>
      </c>
      <c r="BM894" s="24" t="s">
        <v>1227</v>
      </c>
    </row>
    <row r="895" s="11" customFormat="1">
      <c r="B895" s="233"/>
      <c r="C895" s="234"/>
      <c r="D895" s="235" t="s">
        <v>182</v>
      </c>
      <c r="E895" s="236" t="s">
        <v>21</v>
      </c>
      <c r="F895" s="237" t="s">
        <v>1228</v>
      </c>
      <c r="G895" s="234"/>
      <c r="H895" s="238">
        <v>18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AT895" s="244" t="s">
        <v>182</v>
      </c>
      <c r="AU895" s="244" t="s">
        <v>79</v>
      </c>
      <c r="AV895" s="11" t="s">
        <v>79</v>
      </c>
      <c r="AW895" s="11" t="s">
        <v>33</v>
      </c>
      <c r="AX895" s="11" t="s">
        <v>69</v>
      </c>
      <c r="AY895" s="244" t="s">
        <v>174</v>
      </c>
    </row>
    <row r="896" s="12" customFormat="1">
      <c r="B896" s="245"/>
      <c r="C896" s="246"/>
      <c r="D896" s="235" t="s">
        <v>182</v>
      </c>
      <c r="E896" s="247" t="s">
        <v>21</v>
      </c>
      <c r="F896" s="248" t="s">
        <v>184</v>
      </c>
      <c r="G896" s="246"/>
      <c r="H896" s="249">
        <v>18</v>
      </c>
      <c r="I896" s="250"/>
      <c r="J896" s="246"/>
      <c r="K896" s="246"/>
      <c r="L896" s="251"/>
      <c r="M896" s="252"/>
      <c r="N896" s="253"/>
      <c r="O896" s="253"/>
      <c r="P896" s="253"/>
      <c r="Q896" s="253"/>
      <c r="R896" s="253"/>
      <c r="S896" s="253"/>
      <c r="T896" s="254"/>
      <c r="AT896" s="255" t="s">
        <v>182</v>
      </c>
      <c r="AU896" s="255" t="s">
        <v>79</v>
      </c>
      <c r="AV896" s="12" t="s">
        <v>181</v>
      </c>
      <c r="AW896" s="12" t="s">
        <v>33</v>
      </c>
      <c r="AX896" s="12" t="s">
        <v>77</v>
      </c>
      <c r="AY896" s="255" t="s">
        <v>174</v>
      </c>
    </row>
    <row r="897" s="1" customFormat="1" ht="16.5" customHeight="1">
      <c r="B897" s="46"/>
      <c r="C897" s="266" t="s">
        <v>703</v>
      </c>
      <c r="D897" s="266" t="s">
        <v>258</v>
      </c>
      <c r="E897" s="267" t="s">
        <v>1229</v>
      </c>
      <c r="F897" s="268" t="s">
        <v>1230</v>
      </c>
      <c r="G897" s="269" t="s">
        <v>201</v>
      </c>
      <c r="H897" s="270">
        <v>19.800000000000001</v>
      </c>
      <c r="I897" s="271"/>
      <c r="J897" s="272">
        <f>ROUND(I897*H897,2)</f>
        <v>0</v>
      </c>
      <c r="K897" s="268" t="s">
        <v>180</v>
      </c>
      <c r="L897" s="273"/>
      <c r="M897" s="274" t="s">
        <v>21</v>
      </c>
      <c r="N897" s="275" t="s">
        <v>40</v>
      </c>
      <c r="O897" s="47"/>
      <c r="P897" s="230">
        <f>O897*H897</f>
        <v>0</v>
      </c>
      <c r="Q897" s="230">
        <v>0.010500000000000001</v>
      </c>
      <c r="R897" s="230">
        <f>Q897*H897</f>
        <v>0.20790000000000003</v>
      </c>
      <c r="S897" s="230">
        <v>0</v>
      </c>
      <c r="T897" s="231">
        <f>S897*H897</f>
        <v>0</v>
      </c>
      <c r="AR897" s="24" t="s">
        <v>252</v>
      </c>
      <c r="AT897" s="24" t="s">
        <v>258</v>
      </c>
      <c r="AU897" s="24" t="s">
        <v>79</v>
      </c>
      <c r="AY897" s="24" t="s">
        <v>174</v>
      </c>
      <c r="BE897" s="232">
        <f>IF(N897="základní",J897,0)</f>
        <v>0</v>
      </c>
      <c r="BF897" s="232">
        <f>IF(N897="snížená",J897,0)</f>
        <v>0</v>
      </c>
      <c r="BG897" s="232">
        <f>IF(N897="zákl. přenesená",J897,0)</f>
        <v>0</v>
      </c>
      <c r="BH897" s="232">
        <f>IF(N897="sníž. přenesená",J897,0)</f>
        <v>0</v>
      </c>
      <c r="BI897" s="232">
        <f>IF(N897="nulová",J897,0)</f>
        <v>0</v>
      </c>
      <c r="BJ897" s="24" t="s">
        <v>77</v>
      </c>
      <c r="BK897" s="232">
        <f>ROUND(I897*H897,2)</f>
        <v>0</v>
      </c>
      <c r="BL897" s="24" t="s">
        <v>214</v>
      </c>
      <c r="BM897" s="24" t="s">
        <v>1231</v>
      </c>
    </row>
    <row r="898" s="1" customFormat="1" ht="25.5" customHeight="1">
      <c r="B898" s="46"/>
      <c r="C898" s="221" t="s">
        <v>1232</v>
      </c>
      <c r="D898" s="221" t="s">
        <v>176</v>
      </c>
      <c r="E898" s="222" t="s">
        <v>1233</v>
      </c>
      <c r="F898" s="223" t="s">
        <v>1234</v>
      </c>
      <c r="G898" s="224" t="s">
        <v>201</v>
      </c>
      <c r="H898" s="225">
        <v>580.05499999999995</v>
      </c>
      <c r="I898" s="226"/>
      <c r="J898" s="227">
        <f>ROUND(I898*H898,2)</f>
        <v>0</v>
      </c>
      <c r="K898" s="223" t="s">
        <v>180</v>
      </c>
      <c r="L898" s="72"/>
      <c r="M898" s="228" t="s">
        <v>21</v>
      </c>
      <c r="N898" s="229" t="s">
        <v>40</v>
      </c>
      <c r="O898" s="47"/>
      <c r="P898" s="230">
        <f>O898*H898</f>
        <v>0</v>
      </c>
      <c r="Q898" s="230">
        <v>0.00020000000000000001</v>
      </c>
      <c r="R898" s="230">
        <f>Q898*H898</f>
        <v>0.11601099999999999</v>
      </c>
      <c r="S898" s="230">
        <v>0</v>
      </c>
      <c r="T898" s="231">
        <f>S898*H898</f>
        <v>0</v>
      </c>
      <c r="AR898" s="24" t="s">
        <v>214</v>
      </c>
      <c r="AT898" s="24" t="s">
        <v>176</v>
      </c>
      <c r="AU898" s="24" t="s">
        <v>79</v>
      </c>
      <c r="AY898" s="24" t="s">
        <v>174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24" t="s">
        <v>77</v>
      </c>
      <c r="BK898" s="232">
        <f>ROUND(I898*H898,2)</f>
        <v>0</v>
      </c>
      <c r="BL898" s="24" t="s">
        <v>214</v>
      </c>
      <c r="BM898" s="24" t="s">
        <v>1235</v>
      </c>
    </row>
    <row r="899" s="11" customFormat="1">
      <c r="B899" s="233"/>
      <c r="C899" s="234"/>
      <c r="D899" s="235" t="s">
        <v>182</v>
      </c>
      <c r="E899" s="236" t="s">
        <v>21</v>
      </c>
      <c r="F899" s="237" t="s">
        <v>1236</v>
      </c>
      <c r="G899" s="234"/>
      <c r="H899" s="238">
        <v>580.05499999999995</v>
      </c>
      <c r="I899" s="239"/>
      <c r="J899" s="234"/>
      <c r="K899" s="234"/>
      <c r="L899" s="240"/>
      <c r="M899" s="241"/>
      <c r="N899" s="242"/>
      <c r="O899" s="242"/>
      <c r="P899" s="242"/>
      <c r="Q899" s="242"/>
      <c r="R899" s="242"/>
      <c r="S899" s="242"/>
      <c r="T899" s="243"/>
      <c r="AT899" s="244" t="s">
        <v>182</v>
      </c>
      <c r="AU899" s="244" t="s">
        <v>79</v>
      </c>
      <c r="AV899" s="11" t="s">
        <v>79</v>
      </c>
      <c r="AW899" s="11" t="s">
        <v>33</v>
      </c>
      <c r="AX899" s="11" t="s">
        <v>77</v>
      </c>
      <c r="AY899" s="244" t="s">
        <v>174</v>
      </c>
    </row>
    <row r="900" s="1" customFormat="1" ht="16.5" customHeight="1">
      <c r="B900" s="46"/>
      <c r="C900" s="221" t="s">
        <v>1237</v>
      </c>
      <c r="D900" s="221" t="s">
        <v>176</v>
      </c>
      <c r="E900" s="222" t="s">
        <v>1238</v>
      </c>
      <c r="F900" s="223" t="s">
        <v>1239</v>
      </c>
      <c r="G900" s="224" t="s">
        <v>201</v>
      </c>
      <c r="H900" s="225">
        <v>221.065</v>
      </c>
      <c r="I900" s="226"/>
      <c r="J900" s="227">
        <f>ROUND(I900*H900,2)</f>
        <v>0</v>
      </c>
      <c r="K900" s="223" t="s">
        <v>180</v>
      </c>
      <c r="L900" s="72"/>
      <c r="M900" s="228" t="s">
        <v>21</v>
      </c>
      <c r="N900" s="229" t="s">
        <v>40</v>
      </c>
      <c r="O900" s="47"/>
      <c r="P900" s="230">
        <f>O900*H900</f>
        <v>0</v>
      </c>
      <c r="Q900" s="230">
        <v>0</v>
      </c>
      <c r="R900" s="230">
        <f>Q900*H900</f>
        <v>0</v>
      </c>
      <c r="S900" s="230">
        <v>0.050299999999999997</v>
      </c>
      <c r="T900" s="231">
        <f>S900*H900</f>
        <v>11.119569499999999</v>
      </c>
      <c r="AR900" s="24" t="s">
        <v>214</v>
      </c>
      <c r="AT900" s="24" t="s">
        <v>176</v>
      </c>
      <c r="AU900" s="24" t="s">
        <v>79</v>
      </c>
      <c r="AY900" s="24" t="s">
        <v>174</v>
      </c>
      <c r="BE900" s="232">
        <f>IF(N900="základní",J900,0)</f>
        <v>0</v>
      </c>
      <c r="BF900" s="232">
        <f>IF(N900="snížená",J900,0)</f>
        <v>0</v>
      </c>
      <c r="BG900" s="232">
        <f>IF(N900="zákl. přenesená",J900,0)</f>
        <v>0</v>
      </c>
      <c r="BH900" s="232">
        <f>IF(N900="sníž. přenesená",J900,0)</f>
        <v>0</v>
      </c>
      <c r="BI900" s="232">
        <f>IF(N900="nulová",J900,0)</f>
        <v>0</v>
      </c>
      <c r="BJ900" s="24" t="s">
        <v>77</v>
      </c>
      <c r="BK900" s="232">
        <f>ROUND(I900*H900,2)</f>
        <v>0</v>
      </c>
      <c r="BL900" s="24" t="s">
        <v>214</v>
      </c>
      <c r="BM900" s="24" t="s">
        <v>1240</v>
      </c>
    </row>
    <row r="901" s="13" customFormat="1">
      <c r="B901" s="256"/>
      <c r="C901" s="257"/>
      <c r="D901" s="235" t="s">
        <v>182</v>
      </c>
      <c r="E901" s="258" t="s">
        <v>21</v>
      </c>
      <c r="F901" s="259" t="s">
        <v>514</v>
      </c>
      <c r="G901" s="257"/>
      <c r="H901" s="258" t="s">
        <v>21</v>
      </c>
      <c r="I901" s="260"/>
      <c r="J901" s="257"/>
      <c r="K901" s="257"/>
      <c r="L901" s="261"/>
      <c r="M901" s="262"/>
      <c r="N901" s="263"/>
      <c r="O901" s="263"/>
      <c r="P901" s="263"/>
      <c r="Q901" s="263"/>
      <c r="R901" s="263"/>
      <c r="S901" s="263"/>
      <c r="T901" s="264"/>
      <c r="AT901" s="265" t="s">
        <v>182</v>
      </c>
      <c r="AU901" s="265" t="s">
        <v>79</v>
      </c>
      <c r="AV901" s="13" t="s">
        <v>77</v>
      </c>
      <c r="AW901" s="13" t="s">
        <v>33</v>
      </c>
      <c r="AX901" s="13" t="s">
        <v>69</v>
      </c>
      <c r="AY901" s="265" t="s">
        <v>174</v>
      </c>
    </row>
    <row r="902" s="11" customFormat="1">
      <c r="B902" s="233"/>
      <c r="C902" s="234"/>
      <c r="D902" s="235" t="s">
        <v>182</v>
      </c>
      <c r="E902" s="236" t="s">
        <v>21</v>
      </c>
      <c r="F902" s="237" t="s">
        <v>1241</v>
      </c>
      <c r="G902" s="234"/>
      <c r="H902" s="238">
        <v>150.63200000000001</v>
      </c>
      <c r="I902" s="239"/>
      <c r="J902" s="234"/>
      <c r="K902" s="234"/>
      <c r="L902" s="240"/>
      <c r="M902" s="241"/>
      <c r="N902" s="242"/>
      <c r="O902" s="242"/>
      <c r="P902" s="242"/>
      <c r="Q902" s="242"/>
      <c r="R902" s="242"/>
      <c r="S902" s="242"/>
      <c r="T902" s="243"/>
      <c r="AT902" s="244" t="s">
        <v>182</v>
      </c>
      <c r="AU902" s="244" t="s">
        <v>79</v>
      </c>
      <c r="AV902" s="11" t="s">
        <v>79</v>
      </c>
      <c r="AW902" s="11" t="s">
        <v>33</v>
      </c>
      <c r="AX902" s="11" t="s">
        <v>69</v>
      </c>
      <c r="AY902" s="244" t="s">
        <v>174</v>
      </c>
    </row>
    <row r="903" s="11" customFormat="1">
      <c r="B903" s="233"/>
      <c r="C903" s="234"/>
      <c r="D903" s="235" t="s">
        <v>182</v>
      </c>
      <c r="E903" s="236" t="s">
        <v>21</v>
      </c>
      <c r="F903" s="237" t="s">
        <v>1242</v>
      </c>
      <c r="G903" s="234"/>
      <c r="H903" s="238">
        <v>70.433000000000007</v>
      </c>
      <c r="I903" s="239"/>
      <c r="J903" s="234"/>
      <c r="K903" s="234"/>
      <c r="L903" s="240"/>
      <c r="M903" s="241"/>
      <c r="N903" s="242"/>
      <c r="O903" s="242"/>
      <c r="P903" s="242"/>
      <c r="Q903" s="242"/>
      <c r="R903" s="242"/>
      <c r="S903" s="242"/>
      <c r="T903" s="243"/>
      <c r="AT903" s="244" t="s">
        <v>182</v>
      </c>
      <c r="AU903" s="244" t="s">
        <v>79</v>
      </c>
      <c r="AV903" s="11" t="s">
        <v>79</v>
      </c>
      <c r="AW903" s="11" t="s">
        <v>33</v>
      </c>
      <c r="AX903" s="11" t="s">
        <v>69</v>
      </c>
      <c r="AY903" s="244" t="s">
        <v>174</v>
      </c>
    </row>
    <row r="904" s="12" customFormat="1">
      <c r="B904" s="245"/>
      <c r="C904" s="246"/>
      <c r="D904" s="235" t="s">
        <v>182</v>
      </c>
      <c r="E904" s="247" t="s">
        <v>21</v>
      </c>
      <c r="F904" s="248" t="s">
        <v>184</v>
      </c>
      <c r="G904" s="246"/>
      <c r="H904" s="249">
        <v>221.065</v>
      </c>
      <c r="I904" s="250"/>
      <c r="J904" s="246"/>
      <c r="K904" s="246"/>
      <c r="L904" s="251"/>
      <c r="M904" s="252"/>
      <c r="N904" s="253"/>
      <c r="O904" s="253"/>
      <c r="P904" s="253"/>
      <c r="Q904" s="253"/>
      <c r="R904" s="253"/>
      <c r="S904" s="253"/>
      <c r="T904" s="254"/>
      <c r="AT904" s="255" t="s">
        <v>182</v>
      </c>
      <c r="AU904" s="255" t="s">
        <v>79</v>
      </c>
      <c r="AV904" s="12" t="s">
        <v>181</v>
      </c>
      <c r="AW904" s="12" t="s">
        <v>33</v>
      </c>
      <c r="AX904" s="12" t="s">
        <v>77</v>
      </c>
      <c r="AY904" s="255" t="s">
        <v>174</v>
      </c>
    </row>
    <row r="905" s="1" customFormat="1" ht="25.5" customHeight="1">
      <c r="B905" s="46"/>
      <c r="C905" s="221" t="s">
        <v>707</v>
      </c>
      <c r="D905" s="221" t="s">
        <v>176</v>
      </c>
      <c r="E905" s="222" t="s">
        <v>1243</v>
      </c>
      <c r="F905" s="223" t="s">
        <v>1244</v>
      </c>
      <c r="G905" s="224" t="s">
        <v>201</v>
      </c>
      <c r="H905" s="225">
        <v>25.218</v>
      </c>
      <c r="I905" s="226"/>
      <c r="J905" s="227">
        <f>ROUND(I905*H905,2)</f>
        <v>0</v>
      </c>
      <c r="K905" s="223" t="s">
        <v>21</v>
      </c>
      <c r="L905" s="72"/>
      <c r="M905" s="228" t="s">
        <v>21</v>
      </c>
      <c r="N905" s="229" t="s">
        <v>40</v>
      </c>
      <c r="O905" s="47"/>
      <c r="P905" s="230">
        <f>O905*H905</f>
        <v>0</v>
      </c>
      <c r="Q905" s="230">
        <v>0</v>
      </c>
      <c r="R905" s="230">
        <f>Q905*H905</f>
        <v>0</v>
      </c>
      <c r="S905" s="230">
        <v>0</v>
      </c>
      <c r="T905" s="231">
        <f>S905*H905</f>
        <v>0</v>
      </c>
      <c r="AR905" s="24" t="s">
        <v>214</v>
      </c>
      <c r="AT905" s="24" t="s">
        <v>176</v>
      </c>
      <c r="AU905" s="24" t="s">
        <v>79</v>
      </c>
      <c r="AY905" s="24" t="s">
        <v>174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24" t="s">
        <v>77</v>
      </c>
      <c r="BK905" s="232">
        <f>ROUND(I905*H905,2)</f>
        <v>0</v>
      </c>
      <c r="BL905" s="24" t="s">
        <v>214</v>
      </c>
      <c r="BM905" s="24" t="s">
        <v>1245</v>
      </c>
    </row>
    <row r="906" s="13" customFormat="1">
      <c r="B906" s="256"/>
      <c r="C906" s="257"/>
      <c r="D906" s="235" t="s">
        <v>182</v>
      </c>
      <c r="E906" s="258" t="s">
        <v>21</v>
      </c>
      <c r="F906" s="259" t="s">
        <v>342</v>
      </c>
      <c r="G906" s="257"/>
      <c r="H906" s="258" t="s">
        <v>21</v>
      </c>
      <c r="I906" s="260"/>
      <c r="J906" s="257"/>
      <c r="K906" s="257"/>
      <c r="L906" s="261"/>
      <c r="M906" s="262"/>
      <c r="N906" s="263"/>
      <c r="O906" s="263"/>
      <c r="P906" s="263"/>
      <c r="Q906" s="263"/>
      <c r="R906" s="263"/>
      <c r="S906" s="263"/>
      <c r="T906" s="264"/>
      <c r="AT906" s="265" t="s">
        <v>182</v>
      </c>
      <c r="AU906" s="265" t="s">
        <v>79</v>
      </c>
      <c r="AV906" s="13" t="s">
        <v>77</v>
      </c>
      <c r="AW906" s="13" t="s">
        <v>33</v>
      </c>
      <c r="AX906" s="13" t="s">
        <v>69</v>
      </c>
      <c r="AY906" s="265" t="s">
        <v>174</v>
      </c>
    </row>
    <row r="907" s="13" customFormat="1">
      <c r="B907" s="256"/>
      <c r="C907" s="257"/>
      <c r="D907" s="235" t="s">
        <v>182</v>
      </c>
      <c r="E907" s="258" t="s">
        <v>21</v>
      </c>
      <c r="F907" s="259" t="s">
        <v>1246</v>
      </c>
      <c r="G907" s="257"/>
      <c r="H907" s="258" t="s">
        <v>21</v>
      </c>
      <c r="I907" s="260"/>
      <c r="J907" s="257"/>
      <c r="K907" s="257"/>
      <c r="L907" s="261"/>
      <c r="M907" s="262"/>
      <c r="N907" s="263"/>
      <c r="O907" s="263"/>
      <c r="P907" s="263"/>
      <c r="Q907" s="263"/>
      <c r="R907" s="263"/>
      <c r="S907" s="263"/>
      <c r="T907" s="264"/>
      <c r="AT907" s="265" t="s">
        <v>182</v>
      </c>
      <c r="AU907" s="265" t="s">
        <v>79</v>
      </c>
      <c r="AV907" s="13" t="s">
        <v>77</v>
      </c>
      <c r="AW907" s="13" t="s">
        <v>33</v>
      </c>
      <c r="AX907" s="13" t="s">
        <v>69</v>
      </c>
      <c r="AY907" s="265" t="s">
        <v>174</v>
      </c>
    </row>
    <row r="908" s="11" customFormat="1">
      <c r="B908" s="233"/>
      <c r="C908" s="234"/>
      <c r="D908" s="235" t="s">
        <v>182</v>
      </c>
      <c r="E908" s="236" t="s">
        <v>21</v>
      </c>
      <c r="F908" s="237" t="s">
        <v>1247</v>
      </c>
      <c r="G908" s="234"/>
      <c r="H908" s="238">
        <v>8.4239999999999995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AT908" s="244" t="s">
        <v>182</v>
      </c>
      <c r="AU908" s="244" t="s">
        <v>79</v>
      </c>
      <c r="AV908" s="11" t="s">
        <v>79</v>
      </c>
      <c r="AW908" s="11" t="s">
        <v>33</v>
      </c>
      <c r="AX908" s="11" t="s">
        <v>69</v>
      </c>
      <c r="AY908" s="244" t="s">
        <v>174</v>
      </c>
    </row>
    <row r="909" s="11" customFormat="1">
      <c r="B909" s="233"/>
      <c r="C909" s="234"/>
      <c r="D909" s="235" t="s">
        <v>182</v>
      </c>
      <c r="E909" s="236" t="s">
        <v>21</v>
      </c>
      <c r="F909" s="237" t="s">
        <v>1248</v>
      </c>
      <c r="G909" s="234"/>
      <c r="H909" s="238">
        <v>8.3520000000000003</v>
      </c>
      <c r="I909" s="239"/>
      <c r="J909" s="234"/>
      <c r="K909" s="234"/>
      <c r="L909" s="240"/>
      <c r="M909" s="241"/>
      <c r="N909" s="242"/>
      <c r="O909" s="242"/>
      <c r="P909" s="242"/>
      <c r="Q909" s="242"/>
      <c r="R909" s="242"/>
      <c r="S909" s="242"/>
      <c r="T909" s="243"/>
      <c r="AT909" s="244" t="s">
        <v>182</v>
      </c>
      <c r="AU909" s="244" t="s">
        <v>79</v>
      </c>
      <c r="AV909" s="11" t="s">
        <v>79</v>
      </c>
      <c r="AW909" s="11" t="s">
        <v>33</v>
      </c>
      <c r="AX909" s="11" t="s">
        <v>69</v>
      </c>
      <c r="AY909" s="244" t="s">
        <v>174</v>
      </c>
    </row>
    <row r="910" s="11" customFormat="1">
      <c r="B910" s="233"/>
      <c r="C910" s="234"/>
      <c r="D910" s="235" t="s">
        <v>182</v>
      </c>
      <c r="E910" s="236" t="s">
        <v>21</v>
      </c>
      <c r="F910" s="237" t="s">
        <v>1249</v>
      </c>
      <c r="G910" s="234"/>
      <c r="H910" s="238">
        <v>8.4420000000000002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AT910" s="244" t="s">
        <v>182</v>
      </c>
      <c r="AU910" s="244" t="s">
        <v>79</v>
      </c>
      <c r="AV910" s="11" t="s">
        <v>79</v>
      </c>
      <c r="AW910" s="11" t="s">
        <v>33</v>
      </c>
      <c r="AX910" s="11" t="s">
        <v>69</v>
      </c>
      <c r="AY910" s="244" t="s">
        <v>174</v>
      </c>
    </row>
    <row r="911" s="12" customFormat="1">
      <c r="B911" s="245"/>
      <c r="C911" s="246"/>
      <c r="D911" s="235" t="s">
        <v>182</v>
      </c>
      <c r="E911" s="247" t="s">
        <v>21</v>
      </c>
      <c r="F911" s="248" t="s">
        <v>184</v>
      </c>
      <c r="G911" s="246"/>
      <c r="H911" s="249">
        <v>25.218</v>
      </c>
      <c r="I911" s="250"/>
      <c r="J911" s="246"/>
      <c r="K911" s="246"/>
      <c r="L911" s="251"/>
      <c r="M911" s="252"/>
      <c r="N911" s="253"/>
      <c r="O911" s="253"/>
      <c r="P911" s="253"/>
      <c r="Q911" s="253"/>
      <c r="R911" s="253"/>
      <c r="S911" s="253"/>
      <c r="T911" s="254"/>
      <c r="AT911" s="255" t="s">
        <v>182</v>
      </c>
      <c r="AU911" s="255" t="s">
        <v>79</v>
      </c>
      <c r="AV911" s="12" t="s">
        <v>181</v>
      </c>
      <c r="AW911" s="12" t="s">
        <v>33</v>
      </c>
      <c r="AX911" s="12" t="s">
        <v>77</v>
      </c>
      <c r="AY911" s="255" t="s">
        <v>174</v>
      </c>
    </row>
    <row r="912" s="1" customFormat="1" ht="16.5" customHeight="1">
      <c r="B912" s="46"/>
      <c r="C912" s="221" t="s">
        <v>1250</v>
      </c>
      <c r="D912" s="221" t="s">
        <v>176</v>
      </c>
      <c r="E912" s="222" t="s">
        <v>1251</v>
      </c>
      <c r="F912" s="223" t="s">
        <v>1252</v>
      </c>
      <c r="G912" s="224" t="s">
        <v>201</v>
      </c>
      <c r="H912" s="225">
        <v>101.241</v>
      </c>
      <c r="I912" s="226"/>
      <c r="J912" s="227">
        <f>ROUND(I912*H912,2)</f>
        <v>0</v>
      </c>
      <c r="K912" s="223" t="s">
        <v>21</v>
      </c>
      <c r="L912" s="72"/>
      <c r="M912" s="228" t="s">
        <v>21</v>
      </c>
      <c r="N912" s="229" t="s">
        <v>40</v>
      </c>
      <c r="O912" s="47"/>
      <c r="P912" s="230">
        <f>O912*H912</f>
        <v>0</v>
      </c>
      <c r="Q912" s="230">
        <v>0</v>
      </c>
      <c r="R912" s="230">
        <f>Q912*H912</f>
        <v>0</v>
      </c>
      <c r="S912" s="230">
        <v>0</v>
      </c>
      <c r="T912" s="231">
        <f>S912*H912</f>
        <v>0</v>
      </c>
      <c r="AR912" s="24" t="s">
        <v>214</v>
      </c>
      <c r="AT912" s="24" t="s">
        <v>176</v>
      </c>
      <c r="AU912" s="24" t="s">
        <v>79</v>
      </c>
      <c r="AY912" s="24" t="s">
        <v>174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24" t="s">
        <v>77</v>
      </c>
      <c r="BK912" s="232">
        <f>ROUND(I912*H912,2)</f>
        <v>0</v>
      </c>
      <c r="BL912" s="24" t="s">
        <v>214</v>
      </c>
      <c r="BM912" s="24" t="s">
        <v>1253</v>
      </c>
    </row>
    <row r="913" s="13" customFormat="1">
      <c r="B913" s="256"/>
      <c r="C913" s="257"/>
      <c r="D913" s="235" t="s">
        <v>182</v>
      </c>
      <c r="E913" s="258" t="s">
        <v>21</v>
      </c>
      <c r="F913" s="259" t="s">
        <v>514</v>
      </c>
      <c r="G913" s="257"/>
      <c r="H913" s="258" t="s">
        <v>21</v>
      </c>
      <c r="I913" s="260"/>
      <c r="J913" s="257"/>
      <c r="K913" s="257"/>
      <c r="L913" s="261"/>
      <c r="M913" s="262"/>
      <c r="N913" s="263"/>
      <c r="O913" s="263"/>
      <c r="P913" s="263"/>
      <c r="Q913" s="263"/>
      <c r="R913" s="263"/>
      <c r="S913" s="263"/>
      <c r="T913" s="264"/>
      <c r="AT913" s="265" t="s">
        <v>182</v>
      </c>
      <c r="AU913" s="265" t="s">
        <v>79</v>
      </c>
      <c r="AV913" s="13" t="s">
        <v>77</v>
      </c>
      <c r="AW913" s="13" t="s">
        <v>33</v>
      </c>
      <c r="AX913" s="13" t="s">
        <v>69</v>
      </c>
      <c r="AY913" s="265" t="s">
        <v>174</v>
      </c>
    </row>
    <row r="914" s="11" customFormat="1">
      <c r="B914" s="233"/>
      <c r="C914" s="234"/>
      <c r="D914" s="235" t="s">
        <v>182</v>
      </c>
      <c r="E914" s="236" t="s">
        <v>21</v>
      </c>
      <c r="F914" s="237" t="s">
        <v>1254</v>
      </c>
      <c r="G914" s="234"/>
      <c r="H914" s="238">
        <v>66.259</v>
      </c>
      <c r="I914" s="239"/>
      <c r="J914" s="234"/>
      <c r="K914" s="234"/>
      <c r="L914" s="240"/>
      <c r="M914" s="241"/>
      <c r="N914" s="242"/>
      <c r="O914" s="242"/>
      <c r="P914" s="242"/>
      <c r="Q914" s="242"/>
      <c r="R914" s="242"/>
      <c r="S914" s="242"/>
      <c r="T914" s="243"/>
      <c r="AT914" s="244" t="s">
        <v>182</v>
      </c>
      <c r="AU914" s="244" t="s">
        <v>79</v>
      </c>
      <c r="AV914" s="11" t="s">
        <v>79</v>
      </c>
      <c r="AW914" s="11" t="s">
        <v>33</v>
      </c>
      <c r="AX914" s="11" t="s">
        <v>69</v>
      </c>
      <c r="AY914" s="244" t="s">
        <v>174</v>
      </c>
    </row>
    <row r="915" s="11" customFormat="1">
      <c r="B915" s="233"/>
      <c r="C915" s="234"/>
      <c r="D915" s="235" t="s">
        <v>182</v>
      </c>
      <c r="E915" s="236" t="s">
        <v>21</v>
      </c>
      <c r="F915" s="237" t="s">
        <v>1255</v>
      </c>
      <c r="G915" s="234"/>
      <c r="H915" s="238">
        <v>34.981999999999999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AT915" s="244" t="s">
        <v>182</v>
      </c>
      <c r="AU915" s="244" t="s">
        <v>79</v>
      </c>
      <c r="AV915" s="11" t="s">
        <v>79</v>
      </c>
      <c r="AW915" s="11" t="s">
        <v>33</v>
      </c>
      <c r="AX915" s="11" t="s">
        <v>69</v>
      </c>
      <c r="AY915" s="244" t="s">
        <v>174</v>
      </c>
    </row>
    <row r="916" s="12" customFormat="1">
      <c r="B916" s="245"/>
      <c r="C916" s="246"/>
      <c r="D916" s="235" t="s">
        <v>182</v>
      </c>
      <c r="E916" s="247" t="s">
        <v>21</v>
      </c>
      <c r="F916" s="248" t="s">
        <v>184</v>
      </c>
      <c r="G916" s="246"/>
      <c r="H916" s="249">
        <v>101.241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AT916" s="255" t="s">
        <v>182</v>
      </c>
      <c r="AU916" s="255" t="s">
        <v>79</v>
      </c>
      <c r="AV916" s="12" t="s">
        <v>181</v>
      </c>
      <c r="AW916" s="12" t="s">
        <v>33</v>
      </c>
      <c r="AX916" s="12" t="s">
        <v>77</v>
      </c>
      <c r="AY916" s="255" t="s">
        <v>174</v>
      </c>
    </row>
    <row r="917" s="1" customFormat="1" ht="16.5" customHeight="1">
      <c r="B917" s="46"/>
      <c r="C917" s="221" t="s">
        <v>714</v>
      </c>
      <c r="D917" s="221" t="s">
        <v>176</v>
      </c>
      <c r="E917" s="222" t="s">
        <v>1256</v>
      </c>
      <c r="F917" s="223" t="s">
        <v>1257</v>
      </c>
      <c r="G917" s="224" t="s">
        <v>201</v>
      </c>
      <c r="H917" s="225">
        <v>6</v>
      </c>
      <c r="I917" s="226"/>
      <c r="J917" s="227">
        <f>ROUND(I917*H917,2)</f>
        <v>0</v>
      </c>
      <c r="K917" s="223" t="s">
        <v>21</v>
      </c>
      <c r="L917" s="72"/>
      <c r="M917" s="228" t="s">
        <v>21</v>
      </c>
      <c r="N917" s="229" t="s">
        <v>40</v>
      </c>
      <c r="O917" s="47"/>
      <c r="P917" s="230">
        <f>O917*H917</f>
        <v>0</v>
      </c>
      <c r="Q917" s="230">
        <v>0</v>
      </c>
      <c r="R917" s="230">
        <f>Q917*H917</f>
        <v>0</v>
      </c>
      <c r="S917" s="230">
        <v>0</v>
      </c>
      <c r="T917" s="231">
        <f>S917*H917</f>
        <v>0</v>
      </c>
      <c r="AR917" s="24" t="s">
        <v>214</v>
      </c>
      <c r="AT917" s="24" t="s">
        <v>176</v>
      </c>
      <c r="AU917" s="24" t="s">
        <v>79</v>
      </c>
      <c r="AY917" s="24" t="s">
        <v>174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24" t="s">
        <v>77</v>
      </c>
      <c r="BK917" s="232">
        <f>ROUND(I917*H917,2)</f>
        <v>0</v>
      </c>
      <c r="BL917" s="24" t="s">
        <v>214</v>
      </c>
      <c r="BM917" s="24" t="s">
        <v>1258</v>
      </c>
    </row>
    <row r="918" s="11" customFormat="1">
      <c r="B918" s="233"/>
      <c r="C918" s="234"/>
      <c r="D918" s="235" t="s">
        <v>182</v>
      </c>
      <c r="E918" s="236" t="s">
        <v>21</v>
      </c>
      <c r="F918" s="237" t="s">
        <v>191</v>
      </c>
      <c r="G918" s="234"/>
      <c r="H918" s="238">
        <v>6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AT918" s="244" t="s">
        <v>182</v>
      </c>
      <c r="AU918" s="244" t="s">
        <v>79</v>
      </c>
      <c r="AV918" s="11" t="s">
        <v>79</v>
      </c>
      <c r="AW918" s="11" t="s">
        <v>33</v>
      </c>
      <c r="AX918" s="11" t="s">
        <v>69</v>
      </c>
      <c r="AY918" s="244" t="s">
        <v>174</v>
      </c>
    </row>
    <row r="919" s="12" customFormat="1">
      <c r="B919" s="245"/>
      <c r="C919" s="246"/>
      <c r="D919" s="235" t="s">
        <v>182</v>
      </c>
      <c r="E919" s="247" t="s">
        <v>21</v>
      </c>
      <c r="F919" s="248" t="s">
        <v>184</v>
      </c>
      <c r="G919" s="246"/>
      <c r="H919" s="249">
        <v>6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AT919" s="255" t="s">
        <v>182</v>
      </c>
      <c r="AU919" s="255" t="s">
        <v>79</v>
      </c>
      <c r="AV919" s="12" t="s">
        <v>181</v>
      </c>
      <c r="AW919" s="12" t="s">
        <v>33</v>
      </c>
      <c r="AX919" s="12" t="s">
        <v>77</v>
      </c>
      <c r="AY919" s="255" t="s">
        <v>174</v>
      </c>
    </row>
    <row r="920" s="1" customFormat="1" ht="38.25" customHeight="1">
      <c r="B920" s="46"/>
      <c r="C920" s="221" t="s">
        <v>1259</v>
      </c>
      <c r="D920" s="221" t="s">
        <v>176</v>
      </c>
      <c r="E920" s="222" t="s">
        <v>1260</v>
      </c>
      <c r="F920" s="223" t="s">
        <v>1261</v>
      </c>
      <c r="G920" s="224" t="s">
        <v>201</v>
      </c>
      <c r="H920" s="225">
        <v>414.02999999999997</v>
      </c>
      <c r="I920" s="226"/>
      <c r="J920" s="227">
        <f>ROUND(I920*H920,2)</f>
        <v>0</v>
      </c>
      <c r="K920" s="223" t="s">
        <v>21</v>
      </c>
      <c r="L920" s="72"/>
      <c r="M920" s="228" t="s">
        <v>21</v>
      </c>
      <c r="N920" s="229" t="s">
        <v>40</v>
      </c>
      <c r="O920" s="47"/>
      <c r="P920" s="230">
        <f>O920*H920</f>
        <v>0</v>
      </c>
      <c r="Q920" s="230">
        <v>0</v>
      </c>
      <c r="R920" s="230">
        <f>Q920*H920</f>
        <v>0</v>
      </c>
      <c r="S920" s="230">
        <v>0</v>
      </c>
      <c r="T920" s="231">
        <f>S920*H920</f>
        <v>0</v>
      </c>
      <c r="AR920" s="24" t="s">
        <v>214</v>
      </c>
      <c r="AT920" s="24" t="s">
        <v>176</v>
      </c>
      <c r="AU920" s="24" t="s">
        <v>79</v>
      </c>
      <c r="AY920" s="24" t="s">
        <v>174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24" t="s">
        <v>77</v>
      </c>
      <c r="BK920" s="232">
        <f>ROUND(I920*H920,2)</f>
        <v>0</v>
      </c>
      <c r="BL920" s="24" t="s">
        <v>214</v>
      </c>
      <c r="BM920" s="24" t="s">
        <v>1262</v>
      </c>
    </row>
    <row r="921" s="13" customFormat="1">
      <c r="B921" s="256"/>
      <c r="C921" s="257"/>
      <c r="D921" s="235" t="s">
        <v>182</v>
      </c>
      <c r="E921" s="258" t="s">
        <v>21</v>
      </c>
      <c r="F921" s="259" t="s">
        <v>342</v>
      </c>
      <c r="G921" s="257"/>
      <c r="H921" s="258" t="s">
        <v>21</v>
      </c>
      <c r="I921" s="260"/>
      <c r="J921" s="257"/>
      <c r="K921" s="257"/>
      <c r="L921" s="261"/>
      <c r="M921" s="262"/>
      <c r="N921" s="263"/>
      <c r="O921" s="263"/>
      <c r="P921" s="263"/>
      <c r="Q921" s="263"/>
      <c r="R921" s="263"/>
      <c r="S921" s="263"/>
      <c r="T921" s="264"/>
      <c r="AT921" s="265" t="s">
        <v>182</v>
      </c>
      <c r="AU921" s="265" t="s">
        <v>79</v>
      </c>
      <c r="AV921" s="13" t="s">
        <v>77</v>
      </c>
      <c r="AW921" s="13" t="s">
        <v>33</v>
      </c>
      <c r="AX921" s="13" t="s">
        <v>69</v>
      </c>
      <c r="AY921" s="265" t="s">
        <v>174</v>
      </c>
    </row>
    <row r="922" s="13" customFormat="1">
      <c r="B922" s="256"/>
      <c r="C922" s="257"/>
      <c r="D922" s="235" t="s">
        <v>182</v>
      </c>
      <c r="E922" s="258" t="s">
        <v>21</v>
      </c>
      <c r="F922" s="259" t="s">
        <v>1263</v>
      </c>
      <c r="G922" s="257"/>
      <c r="H922" s="258" t="s">
        <v>21</v>
      </c>
      <c r="I922" s="260"/>
      <c r="J922" s="257"/>
      <c r="K922" s="257"/>
      <c r="L922" s="261"/>
      <c r="M922" s="262"/>
      <c r="N922" s="263"/>
      <c r="O922" s="263"/>
      <c r="P922" s="263"/>
      <c r="Q922" s="263"/>
      <c r="R922" s="263"/>
      <c r="S922" s="263"/>
      <c r="T922" s="264"/>
      <c r="AT922" s="265" t="s">
        <v>182</v>
      </c>
      <c r="AU922" s="265" t="s">
        <v>79</v>
      </c>
      <c r="AV922" s="13" t="s">
        <v>77</v>
      </c>
      <c r="AW922" s="13" t="s">
        <v>33</v>
      </c>
      <c r="AX922" s="13" t="s">
        <v>69</v>
      </c>
      <c r="AY922" s="265" t="s">
        <v>174</v>
      </c>
    </row>
    <row r="923" s="11" customFormat="1">
      <c r="B923" s="233"/>
      <c r="C923" s="234"/>
      <c r="D923" s="235" t="s">
        <v>182</v>
      </c>
      <c r="E923" s="236" t="s">
        <v>21</v>
      </c>
      <c r="F923" s="237" t="s">
        <v>1264</v>
      </c>
      <c r="G923" s="234"/>
      <c r="H923" s="238">
        <v>414.02999999999997</v>
      </c>
      <c r="I923" s="239"/>
      <c r="J923" s="234"/>
      <c r="K923" s="234"/>
      <c r="L923" s="240"/>
      <c r="M923" s="241"/>
      <c r="N923" s="242"/>
      <c r="O923" s="242"/>
      <c r="P923" s="242"/>
      <c r="Q923" s="242"/>
      <c r="R923" s="242"/>
      <c r="S923" s="242"/>
      <c r="T923" s="243"/>
      <c r="AT923" s="244" t="s">
        <v>182</v>
      </c>
      <c r="AU923" s="244" t="s">
        <v>79</v>
      </c>
      <c r="AV923" s="11" t="s">
        <v>79</v>
      </c>
      <c r="AW923" s="11" t="s">
        <v>33</v>
      </c>
      <c r="AX923" s="11" t="s">
        <v>69</v>
      </c>
      <c r="AY923" s="244" t="s">
        <v>174</v>
      </c>
    </row>
    <row r="924" s="12" customFormat="1">
      <c r="B924" s="245"/>
      <c r="C924" s="246"/>
      <c r="D924" s="235" t="s">
        <v>182</v>
      </c>
      <c r="E924" s="247" t="s">
        <v>21</v>
      </c>
      <c r="F924" s="248" t="s">
        <v>184</v>
      </c>
      <c r="G924" s="246"/>
      <c r="H924" s="249">
        <v>414.02999999999997</v>
      </c>
      <c r="I924" s="250"/>
      <c r="J924" s="246"/>
      <c r="K924" s="246"/>
      <c r="L924" s="251"/>
      <c r="M924" s="252"/>
      <c r="N924" s="253"/>
      <c r="O924" s="253"/>
      <c r="P924" s="253"/>
      <c r="Q924" s="253"/>
      <c r="R924" s="253"/>
      <c r="S924" s="253"/>
      <c r="T924" s="254"/>
      <c r="AT924" s="255" t="s">
        <v>182</v>
      </c>
      <c r="AU924" s="255" t="s">
        <v>79</v>
      </c>
      <c r="AV924" s="12" t="s">
        <v>181</v>
      </c>
      <c r="AW924" s="12" t="s">
        <v>33</v>
      </c>
      <c r="AX924" s="12" t="s">
        <v>77</v>
      </c>
      <c r="AY924" s="255" t="s">
        <v>174</v>
      </c>
    </row>
    <row r="925" s="1" customFormat="1" ht="38.25" customHeight="1">
      <c r="B925" s="46"/>
      <c r="C925" s="221" t="s">
        <v>721</v>
      </c>
      <c r="D925" s="221" t="s">
        <v>176</v>
      </c>
      <c r="E925" s="222" t="s">
        <v>1265</v>
      </c>
      <c r="F925" s="223" t="s">
        <v>1266</v>
      </c>
      <c r="G925" s="224" t="s">
        <v>201</v>
      </c>
      <c r="H925" s="225">
        <v>259.05000000000001</v>
      </c>
      <c r="I925" s="226"/>
      <c r="J925" s="227">
        <f>ROUND(I925*H925,2)</f>
        <v>0</v>
      </c>
      <c r="K925" s="223" t="s">
        <v>21</v>
      </c>
      <c r="L925" s="72"/>
      <c r="M925" s="228" t="s">
        <v>21</v>
      </c>
      <c r="N925" s="229" t="s">
        <v>40</v>
      </c>
      <c r="O925" s="47"/>
      <c r="P925" s="230">
        <f>O925*H925</f>
        <v>0</v>
      </c>
      <c r="Q925" s="230">
        <v>0</v>
      </c>
      <c r="R925" s="230">
        <f>Q925*H925</f>
        <v>0</v>
      </c>
      <c r="S925" s="230">
        <v>0</v>
      </c>
      <c r="T925" s="231">
        <f>S925*H925</f>
        <v>0</v>
      </c>
      <c r="AR925" s="24" t="s">
        <v>214</v>
      </c>
      <c r="AT925" s="24" t="s">
        <v>176</v>
      </c>
      <c r="AU925" s="24" t="s">
        <v>79</v>
      </c>
      <c r="AY925" s="24" t="s">
        <v>174</v>
      </c>
      <c r="BE925" s="232">
        <f>IF(N925="základní",J925,0)</f>
        <v>0</v>
      </c>
      <c r="BF925" s="232">
        <f>IF(N925="snížená",J925,0)</f>
        <v>0</v>
      </c>
      <c r="BG925" s="232">
        <f>IF(N925="zákl. přenesená",J925,0)</f>
        <v>0</v>
      </c>
      <c r="BH925" s="232">
        <f>IF(N925="sníž. přenesená",J925,0)</f>
        <v>0</v>
      </c>
      <c r="BI925" s="232">
        <f>IF(N925="nulová",J925,0)</f>
        <v>0</v>
      </c>
      <c r="BJ925" s="24" t="s">
        <v>77</v>
      </c>
      <c r="BK925" s="232">
        <f>ROUND(I925*H925,2)</f>
        <v>0</v>
      </c>
      <c r="BL925" s="24" t="s">
        <v>214</v>
      </c>
      <c r="BM925" s="24" t="s">
        <v>1267</v>
      </c>
    </row>
    <row r="926" s="13" customFormat="1">
      <c r="B926" s="256"/>
      <c r="C926" s="257"/>
      <c r="D926" s="235" t="s">
        <v>182</v>
      </c>
      <c r="E926" s="258" t="s">
        <v>21</v>
      </c>
      <c r="F926" s="259" t="s">
        <v>342</v>
      </c>
      <c r="G926" s="257"/>
      <c r="H926" s="258" t="s">
        <v>21</v>
      </c>
      <c r="I926" s="260"/>
      <c r="J926" s="257"/>
      <c r="K926" s="257"/>
      <c r="L926" s="261"/>
      <c r="M926" s="262"/>
      <c r="N926" s="263"/>
      <c r="O926" s="263"/>
      <c r="P926" s="263"/>
      <c r="Q926" s="263"/>
      <c r="R926" s="263"/>
      <c r="S926" s="263"/>
      <c r="T926" s="264"/>
      <c r="AT926" s="265" t="s">
        <v>182</v>
      </c>
      <c r="AU926" s="265" t="s">
        <v>79</v>
      </c>
      <c r="AV926" s="13" t="s">
        <v>77</v>
      </c>
      <c r="AW926" s="13" t="s">
        <v>33</v>
      </c>
      <c r="AX926" s="13" t="s">
        <v>69</v>
      </c>
      <c r="AY926" s="265" t="s">
        <v>174</v>
      </c>
    </row>
    <row r="927" s="13" customFormat="1">
      <c r="B927" s="256"/>
      <c r="C927" s="257"/>
      <c r="D927" s="235" t="s">
        <v>182</v>
      </c>
      <c r="E927" s="258" t="s">
        <v>21</v>
      </c>
      <c r="F927" s="259" t="s">
        <v>1268</v>
      </c>
      <c r="G927" s="257"/>
      <c r="H927" s="258" t="s">
        <v>21</v>
      </c>
      <c r="I927" s="260"/>
      <c r="J927" s="257"/>
      <c r="K927" s="257"/>
      <c r="L927" s="261"/>
      <c r="M927" s="262"/>
      <c r="N927" s="263"/>
      <c r="O927" s="263"/>
      <c r="P927" s="263"/>
      <c r="Q927" s="263"/>
      <c r="R927" s="263"/>
      <c r="S927" s="263"/>
      <c r="T927" s="264"/>
      <c r="AT927" s="265" t="s">
        <v>182</v>
      </c>
      <c r="AU927" s="265" t="s">
        <v>79</v>
      </c>
      <c r="AV927" s="13" t="s">
        <v>77</v>
      </c>
      <c r="AW927" s="13" t="s">
        <v>33</v>
      </c>
      <c r="AX927" s="13" t="s">
        <v>69</v>
      </c>
      <c r="AY927" s="265" t="s">
        <v>174</v>
      </c>
    </row>
    <row r="928" s="11" customFormat="1">
      <c r="B928" s="233"/>
      <c r="C928" s="234"/>
      <c r="D928" s="235" t="s">
        <v>182</v>
      </c>
      <c r="E928" s="236" t="s">
        <v>21</v>
      </c>
      <c r="F928" s="237" t="s">
        <v>1269</v>
      </c>
      <c r="G928" s="234"/>
      <c r="H928" s="238">
        <v>181.97</v>
      </c>
      <c r="I928" s="239"/>
      <c r="J928" s="234"/>
      <c r="K928" s="234"/>
      <c r="L928" s="240"/>
      <c r="M928" s="241"/>
      <c r="N928" s="242"/>
      <c r="O928" s="242"/>
      <c r="P928" s="242"/>
      <c r="Q928" s="242"/>
      <c r="R928" s="242"/>
      <c r="S928" s="242"/>
      <c r="T928" s="243"/>
      <c r="AT928" s="244" t="s">
        <v>182</v>
      </c>
      <c r="AU928" s="244" t="s">
        <v>79</v>
      </c>
      <c r="AV928" s="11" t="s">
        <v>79</v>
      </c>
      <c r="AW928" s="11" t="s">
        <v>33</v>
      </c>
      <c r="AX928" s="11" t="s">
        <v>69</v>
      </c>
      <c r="AY928" s="244" t="s">
        <v>174</v>
      </c>
    </row>
    <row r="929" s="11" customFormat="1">
      <c r="B929" s="233"/>
      <c r="C929" s="234"/>
      <c r="D929" s="235" t="s">
        <v>182</v>
      </c>
      <c r="E929" s="236" t="s">
        <v>21</v>
      </c>
      <c r="F929" s="237" t="s">
        <v>1270</v>
      </c>
      <c r="G929" s="234"/>
      <c r="H929" s="238">
        <v>77.079999999999998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AT929" s="244" t="s">
        <v>182</v>
      </c>
      <c r="AU929" s="244" t="s">
        <v>79</v>
      </c>
      <c r="AV929" s="11" t="s">
        <v>79</v>
      </c>
      <c r="AW929" s="11" t="s">
        <v>33</v>
      </c>
      <c r="AX929" s="11" t="s">
        <v>69</v>
      </c>
      <c r="AY929" s="244" t="s">
        <v>174</v>
      </c>
    </row>
    <row r="930" s="12" customFormat="1">
      <c r="B930" s="245"/>
      <c r="C930" s="246"/>
      <c r="D930" s="235" t="s">
        <v>182</v>
      </c>
      <c r="E930" s="247" t="s">
        <v>21</v>
      </c>
      <c r="F930" s="248" t="s">
        <v>184</v>
      </c>
      <c r="G930" s="246"/>
      <c r="H930" s="249">
        <v>259.05000000000001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AT930" s="255" t="s">
        <v>182</v>
      </c>
      <c r="AU930" s="255" t="s">
        <v>79</v>
      </c>
      <c r="AV930" s="12" t="s">
        <v>181</v>
      </c>
      <c r="AW930" s="12" t="s">
        <v>33</v>
      </c>
      <c r="AX930" s="12" t="s">
        <v>77</v>
      </c>
      <c r="AY930" s="255" t="s">
        <v>174</v>
      </c>
    </row>
    <row r="931" s="1" customFormat="1" ht="38.25" customHeight="1">
      <c r="B931" s="46"/>
      <c r="C931" s="221" t="s">
        <v>1271</v>
      </c>
      <c r="D931" s="221" t="s">
        <v>176</v>
      </c>
      <c r="E931" s="222" t="s">
        <v>1272</v>
      </c>
      <c r="F931" s="223" t="s">
        <v>1273</v>
      </c>
      <c r="G931" s="224" t="s">
        <v>201</v>
      </c>
      <c r="H931" s="225">
        <v>270.14999999999998</v>
      </c>
      <c r="I931" s="226"/>
      <c r="J931" s="227">
        <f>ROUND(I931*H931,2)</f>
        <v>0</v>
      </c>
      <c r="K931" s="223" t="s">
        <v>21</v>
      </c>
      <c r="L931" s="72"/>
      <c r="M931" s="228" t="s">
        <v>21</v>
      </c>
      <c r="N931" s="229" t="s">
        <v>40</v>
      </c>
      <c r="O931" s="47"/>
      <c r="P931" s="230">
        <f>O931*H931</f>
        <v>0</v>
      </c>
      <c r="Q931" s="230">
        <v>0</v>
      </c>
      <c r="R931" s="230">
        <f>Q931*H931</f>
        <v>0</v>
      </c>
      <c r="S931" s="230">
        <v>0</v>
      </c>
      <c r="T931" s="231">
        <f>S931*H931</f>
        <v>0</v>
      </c>
      <c r="AR931" s="24" t="s">
        <v>214</v>
      </c>
      <c r="AT931" s="24" t="s">
        <v>176</v>
      </c>
      <c r="AU931" s="24" t="s">
        <v>79</v>
      </c>
      <c r="AY931" s="24" t="s">
        <v>174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24" t="s">
        <v>77</v>
      </c>
      <c r="BK931" s="232">
        <f>ROUND(I931*H931,2)</f>
        <v>0</v>
      </c>
      <c r="BL931" s="24" t="s">
        <v>214</v>
      </c>
      <c r="BM931" s="24" t="s">
        <v>1274</v>
      </c>
    </row>
    <row r="932" s="13" customFormat="1">
      <c r="B932" s="256"/>
      <c r="C932" s="257"/>
      <c r="D932" s="235" t="s">
        <v>182</v>
      </c>
      <c r="E932" s="258" t="s">
        <v>21</v>
      </c>
      <c r="F932" s="259" t="s">
        <v>342</v>
      </c>
      <c r="G932" s="257"/>
      <c r="H932" s="258" t="s">
        <v>21</v>
      </c>
      <c r="I932" s="260"/>
      <c r="J932" s="257"/>
      <c r="K932" s="257"/>
      <c r="L932" s="261"/>
      <c r="M932" s="262"/>
      <c r="N932" s="263"/>
      <c r="O932" s="263"/>
      <c r="P932" s="263"/>
      <c r="Q932" s="263"/>
      <c r="R932" s="263"/>
      <c r="S932" s="263"/>
      <c r="T932" s="264"/>
      <c r="AT932" s="265" t="s">
        <v>182</v>
      </c>
      <c r="AU932" s="265" t="s">
        <v>79</v>
      </c>
      <c r="AV932" s="13" t="s">
        <v>77</v>
      </c>
      <c r="AW932" s="13" t="s">
        <v>33</v>
      </c>
      <c r="AX932" s="13" t="s">
        <v>69</v>
      </c>
      <c r="AY932" s="265" t="s">
        <v>174</v>
      </c>
    </row>
    <row r="933" s="13" customFormat="1">
      <c r="B933" s="256"/>
      <c r="C933" s="257"/>
      <c r="D933" s="235" t="s">
        <v>182</v>
      </c>
      <c r="E933" s="258" t="s">
        <v>21</v>
      </c>
      <c r="F933" s="259" t="s">
        <v>1275</v>
      </c>
      <c r="G933" s="257"/>
      <c r="H933" s="258" t="s">
        <v>21</v>
      </c>
      <c r="I933" s="260"/>
      <c r="J933" s="257"/>
      <c r="K933" s="257"/>
      <c r="L933" s="261"/>
      <c r="M933" s="262"/>
      <c r="N933" s="263"/>
      <c r="O933" s="263"/>
      <c r="P933" s="263"/>
      <c r="Q933" s="263"/>
      <c r="R933" s="263"/>
      <c r="S933" s="263"/>
      <c r="T933" s="264"/>
      <c r="AT933" s="265" t="s">
        <v>182</v>
      </c>
      <c r="AU933" s="265" t="s">
        <v>79</v>
      </c>
      <c r="AV933" s="13" t="s">
        <v>77</v>
      </c>
      <c r="AW933" s="13" t="s">
        <v>33</v>
      </c>
      <c r="AX933" s="13" t="s">
        <v>69</v>
      </c>
      <c r="AY933" s="265" t="s">
        <v>174</v>
      </c>
    </row>
    <row r="934" s="11" customFormat="1">
      <c r="B934" s="233"/>
      <c r="C934" s="234"/>
      <c r="D934" s="235" t="s">
        <v>182</v>
      </c>
      <c r="E934" s="236" t="s">
        <v>21</v>
      </c>
      <c r="F934" s="237" t="s">
        <v>1276</v>
      </c>
      <c r="G934" s="234"/>
      <c r="H934" s="238">
        <v>240.55000000000001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AT934" s="244" t="s">
        <v>182</v>
      </c>
      <c r="AU934" s="244" t="s">
        <v>79</v>
      </c>
      <c r="AV934" s="11" t="s">
        <v>79</v>
      </c>
      <c r="AW934" s="11" t="s">
        <v>33</v>
      </c>
      <c r="AX934" s="11" t="s">
        <v>69</v>
      </c>
      <c r="AY934" s="244" t="s">
        <v>174</v>
      </c>
    </row>
    <row r="935" s="11" customFormat="1">
      <c r="B935" s="233"/>
      <c r="C935" s="234"/>
      <c r="D935" s="235" t="s">
        <v>182</v>
      </c>
      <c r="E935" s="236" t="s">
        <v>21</v>
      </c>
      <c r="F935" s="237" t="s">
        <v>1277</v>
      </c>
      <c r="G935" s="234"/>
      <c r="H935" s="238">
        <v>22.199999999999999</v>
      </c>
      <c r="I935" s="239"/>
      <c r="J935" s="234"/>
      <c r="K935" s="234"/>
      <c r="L935" s="240"/>
      <c r="M935" s="241"/>
      <c r="N935" s="242"/>
      <c r="O935" s="242"/>
      <c r="P935" s="242"/>
      <c r="Q935" s="242"/>
      <c r="R935" s="242"/>
      <c r="S935" s="242"/>
      <c r="T935" s="243"/>
      <c r="AT935" s="244" t="s">
        <v>182</v>
      </c>
      <c r="AU935" s="244" t="s">
        <v>79</v>
      </c>
      <c r="AV935" s="11" t="s">
        <v>79</v>
      </c>
      <c r="AW935" s="11" t="s">
        <v>33</v>
      </c>
      <c r="AX935" s="11" t="s">
        <v>69</v>
      </c>
      <c r="AY935" s="244" t="s">
        <v>174</v>
      </c>
    </row>
    <row r="936" s="11" customFormat="1">
      <c r="B936" s="233"/>
      <c r="C936" s="234"/>
      <c r="D936" s="235" t="s">
        <v>182</v>
      </c>
      <c r="E936" s="236" t="s">
        <v>21</v>
      </c>
      <c r="F936" s="237" t="s">
        <v>1278</v>
      </c>
      <c r="G936" s="234"/>
      <c r="H936" s="238">
        <v>7.4000000000000004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AT936" s="244" t="s">
        <v>182</v>
      </c>
      <c r="AU936" s="244" t="s">
        <v>79</v>
      </c>
      <c r="AV936" s="11" t="s">
        <v>79</v>
      </c>
      <c r="AW936" s="11" t="s">
        <v>33</v>
      </c>
      <c r="AX936" s="11" t="s">
        <v>69</v>
      </c>
      <c r="AY936" s="244" t="s">
        <v>174</v>
      </c>
    </row>
    <row r="937" s="12" customFormat="1">
      <c r="B937" s="245"/>
      <c r="C937" s="246"/>
      <c r="D937" s="235" t="s">
        <v>182</v>
      </c>
      <c r="E937" s="247" t="s">
        <v>21</v>
      </c>
      <c r="F937" s="248" t="s">
        <v>184</v>
      </c>
      <c r="G937" s="246"/>
      <c r="H937" s="249">
        <v>270.14999999999998</v>
      </c>
      <c r="I937" s="250"/>
      <c r="J937" s="246"/>
      <c r="K937" s="246"/>
      <c r="L937" s="251"/>
      <c r="M937" s="252"/>
      <c r="N937" s="253"/>
      <c r="O937" s="253"/>
      <c r="P937" s="253"/>
      <c r="Q937" s="253"/>
      <c r="R937" s="253"/>
      <c r="S937" s="253"/>
      <c r="T937" s="254"/>
      <c r="AT937" s="255" t="s">
        <v>182</v>
      </c>
      <c r="AU937" s="255" t="s">
        <v>79</v>
      </c>
      <c r="AV937" s="12" t="s">
        <v>181</v>
      </c>
      <c r="AW937" s="12" t="s">
        <v>33</v>
      </c>
      <c r="AX937" s="12" t="s">
        <v>77</v>
      </c>
      <c r="AY937" s="255" t="s">
        <v>174</v>
      </c>
    </row>
    <row r="938" s="1" customFormat="1" ht="25.5" customHeight="1">
      <c r="B938" s="46"/>
      <c r="C938" s="221" t="s">
        <v>728</v>
      </c>
      <c r="D938" s="221" t="s">
        <v>176</v>
      </c>
      <c r="E938" s="222" t="s">
        <v>1279</v>
      </c>
      <c r="F938" s="223" t="s">
        <v>1280</v>
      </c>
      <c r="G938" s="224" t="s">
        <v>201</v>
      </c>
      <c r="H938" s="225">
        <v>151.786</v>
      </c>
      <c r="I938" s="226"/>
      <c r="J938" s="227">
        <f>ROUND(I938*H938,2)</f>
        <v>0</v>
      </c>
      <c r="K938" s="223" t="s">
        <v>21</v>
      </c>
      <c r="L938" s="72"/>
      <c r="M938" s="228" t="s">
        <v>21</v>
      </c>
      <c r="N938" s="229" t="s">
        <v>40</v>
      </c>
      <c r="O938" s="47"/>
      <c r="P938" s="230">
        <f>O938*H938</f>
        <v>0</v>
      </c>
      <c r="Q938" s="230">
        <v>0</v>
      </c>
      <c r="R938" s="230">
        <f>Q938*H938</f>
        <v>0</v>
      </c>
      <c r="S938" s="230">
        <v>0</v>
      </c>
      <c r="T938" s="231">
        <f>S938*H938</f>
        <v>0</v>
      </c>
      <c r="AR938" s="24" t="s">
        <v>214</v>
      </c>
      <c r="AT938" s="24" t="s">
        <v>176</v>
      </c>
      <c r="AU938" s="24" t="s">
        <v>79</v>
      </c>
      <c r="AY938" s="24" t="s">
        <v>174</v>
      </c>
      <c r="BE938" s="232">
        <f>IF(N938="základní",J938,0)</f>
        <v>0</v>
      </c>
      <c r="BF938" s="232">
        <f>IF(N938="snížená",J938,0)</f>
        <v>0</v>
      </c>
      <c r="BG938" s="232">
        <f>IF(N938="zákl. přenesená",J938,0)</f>
        <v>0</v>
      </c>
      <c r="BH938" s="232">
        <f>IF(N938="sníž. přenesená",J938,0)</f>
        <v>0</v>
      </c>
      <c r="BI938" s="232">
        <f>IF(N938="nulová",J938,0)</f>
        <v>0</v>
      </c>
      <c r="BJ938" s="24" t="s">
        <v>77</v>
      </c>
      <c r="BK938" s="232">
        <f>ROUND(I938*H938,2)</f>
        <v>0</v>
      </c>
      <c r="BL938" s="24" t="s">
        <v>214</v>
      </c>
      <c r="BM938" s="24" t="s">
        <v>1281</v>
      </c>
    </row>
    <row r="939" s="13" customFormat="1">
      <c r="B939" s="256"/>
      <c r="C939" s="257"/>
      <c r="D939" s="235" t="s">
        <v>182</v>
      </c>
      <c r="E939" s="258" t="s">
        <v>21</v>
      </c>
      <c r="F939" s="259" t="s">
        <v>342</v>
      </c>
      <c r="G939" s="257"/>
      <c r="H939" s="258" t="s">
        <v>21</v>
      </c>
      <c r="I939" s="260"/>
      <c r="J939" s="257"/>
      <c r="K939" s="257"/>
      <c r="L939" s="261"/>
      <c r="M939" s="262"/>
      <c r="N939" s="263"/>
      <c r="O939" s="263"/>
      <c r="P939" s="263"/>
      <c r="Q939" s="263"/>
      <c r="R939" s="263"/>
      <c r="S939" s="263"/>
      <c r="T939" s="264"/>
      <c r="AT939" s="265" t="s">
        <v>182</v>
      </c>
      <c r="AU939" s="265" t="s">
        <v>79</v>
      </c>
      <c r="AV939" s="13" t="s">
        <v>77</v>
      </c>
      <c r="AW939" s="13" t="s">
        <v>33</v>
      </c>
      <c r="AX939" s="13" t="s">
        <v>69</v>
      </c>
      <c r="AY939" s="265" t="s">
        <v>174</v>
      </c>
    </row>
    <row r="940" s="13" customFormat="1">
      <c r="B940" s="256"/>
      <c r="C940" s="257"/>
      <c r="D940" s="235" t="s">
        <v>182</v>
      </c>
      <c r="E940" s="258" t="s">
        <v>21</v>
      </c>
      <c r="F940" s="259" t="s">
        <v>1282</v>
      </c>
      <c r="G940" s="257"/>
      <c r="H940" s="258" t="s">
        <v>21</v>
      </c>
      <c r="I940" s="260"/>
      <c r="J940" s="257"/>
      <c r="K940" s="257"/>
      <c r="L940" s="261"/>
      <c r="M940" s="262"/>
      <c r="N940" s="263"/>
      <c r="O940" s="263"/>
      <c r="P940" s="263"/>
      <c r="Q940" s="263"/>
      <c r="R940" s="263"/>
      <c r="S940" s="263"/>
      <c r="T940" s="264"/>
      <c r="AT940" s="265" t="s">
        <v>182</v>
      </c>
      <c r="AU940" s="265" t="s">
        <v>79</v>
      </c>
      <c r="AV940" s="13" t="s">
        <v>77</v>
      </c>
      <c r="AW940" s="13" t="s">
        <v>33</v>
      </c>
      <c r="AX940" s="13" t="s">
        <v>69</v>
      </c>
      <c r="AY940" s="265" t="s">
        <v>174</v>
      </c>
    </row>
    <row r="941" s="11" customFormat="1">
      <c r="B941" s="233"/>
      <c r="C941" s="234"/>
      <c r="D941" s="235" t="s">
        <v>182</v>
      </c>
      <c r="E941" s="236" t="s">
        <v>21</v>
      </c>
      <c r="F941" s="237" t="s">
        <v>1283</v>
      </c>
      <c r="G941" s="234"/>
      <c r="H941" s="238">
        <v>140.68600000000001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AT941" s="244" t="s">
        <v>182</v>
      </c>
      <c r="AU941" s="244" t="s">
        <v>79</v>
      </c>
      <c r="AV941" s="11" t="s">
        <v>79</v>
      </c>
      <c r="AW941" s="11" t="s">
        <v>33</v>
      </c>
      <c r="AX941" s="11" t="s">
        <v>69</v>
      </c>
      <c r="AY941" s="244" t="s">
        <v>174</v>
      </c>
    </row>
    <row r="942" s="11" customFormat="1">
      <c r="B942" s="233"/>
      <c r="C942" s="234"/>
      <c r="D942" s="235" t="s">
        <v>182</v>
      </c>
      <c r="E942" s="236" t="s">
        <v>21</v>
      </c>
      <c r="F942" s="237" t="s">
        <v>1284</v>
      </c>
      <c r="G942" s="234"/>
      <c r="H942" s="238">
        <v>11.1</v>
      </c>
      <c r="I942" s="239"/>
      <c r="J942" s="234"/>
      <c r="K942" s="234"/>
      <c r="L942" s="240"/>
      <c r="M942" s="241"/>
      <c r="N942" s="242"/>
      <c r="O942" s="242"/>
      <c r="P942" s="242"/>
      <c r="Q942" s="242"/>
      <c r="R942" s="242"/>
      <c r="S942" s="242"/>
      <c r="T942" s="243"/>
      <c r="AT942" s="244" t="s">
        <v>182</v>
      </c>
      <c r="AU942" s="244" t="s">
        <v>79</v>
      </c>
      <c r="AV942" s="11" t="s">
        <v>79</v>
      </c>
      <c r="AW942" s="11" t="s">
        <v>33</v>
      </c>
      <c r="AX942" s="11" t="s">
        <v>69</v>
      </c>
      <c r="AY942" s="244" t="s">
        <v>174</v>
      </c>
    </row>
    <row r="943" s="12" customFormat="1">
      <c r="B943" s="245"/>
      <c r="C943" s="246"/>
      <c r="D943" s="235" t="s">
        <v>182</v>
      </c>
      <c r="E943" s="247" t="s">
        <v>21</v>
      </c>
      <c r="F943" s="248" t="s">
        <v>184</v>
      </c>
      <c r="G943" s="246"/>
      <c r="H943" s="249">
        <v>151.786</v>
      </c>
      <c r="I943" s="250"/>
      <c r="J943" s="246"/>
      <c r="K943" s="246"/>
      <c r="L943" s="251"/>
      <c r="M943" s="252"/>
      <c r="N943" s="253"/>
      <c r="O943" s="253"/>
      <c r="P943" s="253"/>
      <c r="Q943" s="253"/>
      <c r="R943" s="253"/>
      <c r="S943" s="253"/>
      <c r="T943" s="254"/>
      <c r="AT943" s="255" t="s">
        <v>182</v>
      </c>
      <c r="AU943" s="255" t="s">
        <v>79</v>
      </c>
      <c r="AV943" s="12" t="s">
        <v>181</v>
      </c>
      <c r="AW943" s="12" t="s">
        <v>33</v>
      </c>
      <c r="AX943" s="12" t="s">
        <v>77</v>
      </c>
      <c r="AY943" s="255" t="s">
        <v>174</v>
      </c>
    </row>
    <row r="944" s="1" customFormat="1" ht="25.5" customHeight="1">
      <c r="B944" s="46"/>
      <c r="C944" s="221" t="s">
        <v>1285</v>
      </c>
      <c r="D944" s="221" t="s">
        <v>176</v>
      </c>
      <c r="E944" s="222" t="s">
        <v>1286</v>
      </c>
      <c r="F944" s="223" t="s">
        <v>1287</v>
      </c>
      <c r="G944" s="224" t="s">
        <v>201</v>
      </c>
      <c r="H944" s="225">
        <v>60.293999999999997</v>
      </c>
      <c r="I944" s="226"/>
      <c r="J944" s="227">
        <f>ROUND(I944*H944,2)</f>
        <v>0</v>
      </c>
      <c r="K944" s="223" t="s">
        <v>21</v>
      </c>
      <c r="L944" s="72"/>
      <c r="M944" s="228" t="s">
        <v>21</v>
      </c>
      <c r="N944" s="229" t="s">
        <v>40</v>
      </c>
      <c r="O944" s="47"/>
      <c r="P944" s="230">
        <f>O944*H944</f>
        <v>0</v>
      </c>
      <c r="Q944" s="230">
        <v>0</v>
      </c>
      <c r="R944" s="230">
        <f>Q944*H944</f>
        <v>0</v>
      </c>
      <c r="S944" s="230">
        <v>0</v>
      </c>
      <c r="T944" s="231">
        <f>S944*H944</f>
        <v>0</v>
      </c>
      <c r="AR944" s="24" t="s">
        <v>214</v>
      </c>
      <c r="AT944" s="24" t="s">
        <v>176</v>
      </c>
      <c r="AU944" s="24" t="s">
        <v>79</v>
      </c>
      <c r="AY944" s="24" t="s">
        <v>174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24" t="s">
        <v>77</v>
      </c>
      <c r="BK944" s="232">
        <f>ROUND(I944*H944,2)</f>
        <v>0</v>
      </c>
      <c r="BL944" s="24" t="s">
        <v>214</v>
      </c>
      <c r="BM944" s="24" t="s">
        <v>1288</v>
      </c>
    </row>
    <row r="945" s="13" customFormat="1">
      <c r="B945" s="256"/>
      <c r="C945" s="257"/>
      <c r="D945" s="235" t="s">
        <v>182</v>
      </c>
      <c r="E945" s="258" t="s">
        <v>21</v>
      </c>
      <c r="F945" s="259" t="s">
        <v>342</v>
      </c>
      <c r="G945" s="257"/>
      <c r="H945" s="258" t="s">
        <v>21</v>
      </c>
      <c r="I945" s="260"/>
      <c r="J945" s="257"/>
      <c r="K945" s="257"/>
      <c r="L945" s="261"/>
      <c r="M945" s="262"/>
      <c r="N945" s="263"/>
      <c r="O945" s="263"/>
      <c r="P945" s="263"/>
      <c r="Q945" s="263"/>
      <c r="R945" s="263"/>
      <c r="S945" s="263"/>
      <c r="T945" s="264"/>
      <c r="AT945" s="265" t="s">
        <v>182</v>
      </c>
      <c r="AU945" s="265" t="s">
        <v>79</v>
      </c>
      <c r="AV945" s="13" t="s">
        <v>77</v>
      </c>
      <c r="AW945" s="13" t="s">
        <v>33</v>
      </c>
      <c r="AX945" s="13" t="s">
        <v>69</v>
      </c>
      <c r="AY945" s="265" t="s">
        <v>174</v>
      </c>
    </row>
    <row r="946" s="13" customFormat="1">
      <c r="B946" s="256"/>
      <c r="C946" s="257"/>
      <c r="D946" s="235" t="s">
        <v>182</v>
      </c>
      <c r="E946" s="258" t="s">
        <v>21</v>
      </c>
      <c r="F946" s="259" t="s">
        <v>1289</v>
      </c>
      <c r="G946" s="257"/>
      <c r="H946" s="258" t="s">
        <v>21</v>
      </c>
      <c r="I946" s="260"/>
      <c r="J946" s="257"/>
      <c r="K946" s="257"/>
      <c r="L946" s="261"/>
      <c r="M946" s="262"/>
      <c r="N946" s="263"/>
      <c r="O946" s="263"/>
      <c r="P946" s="263"/>
      <c r="Q946" s="263"/>
      <c r="R946" s="263"/>
      <c r="S946" s="263"/>
      <c r="T946" s="264"/>
      <c r="AT946" s="265" t="s">
        <v>182</v>
      </c>
      <c r="AU946" s="265" t="s">
        <v>79</v>
      </c>
      <c r="AV946" s="13" t="s">
        <v>77</v>
      </c>
      <c r="AW946" s="13" t="s">
        <v>33</v>
      </c>
      <c r="AX946" s="13" t="s">
        <v>69</v>
      </c>
      <c r="AY946" s="265" t="s">
        <v>174</v>
      </c>
    </row>
    <row r="947" s="11" customFormat="1">
      <c r="B947" s="233"/>
      <c r="C947" s="234"/>
      <c r="D947" s="235" t="s">
        <v>182</v>
      </c>
      <c r="E947" s="236" t="s">
        <v>21</v>
      </c>
      <c r="F947" s="237" t="s">
        <v>1290</v>
      </c>
      <c r="G947" s="234"/>
      <c r="H947" s="238">
        <v>60.293999999999997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AT947" s="244" t="s">
        <v>182</v>
      </c>
      <c r="AU947" s="244" t="s">
        <v>79</v>
      </c>
      <c r="AV947" s="11" t="s">
        <v>79</v>
      </c>
      <c r="AW947" s="11" t="s">
        <v>33</v>
      </c>
      <c r="AX947" s="11" t="s">
        <v>69</v>
      </c>
      <c r="AY947" s="244" t="s">
        <v>174</v>
      </c>
    </row>
    <row r="948" s="12" customFormat="1">
      <c r="B948" s="245"/>
      <c r="C948" s="246"/>
      <c r="D948" s="235" t="s">
        <v>182</v>
      </c>
      <c r="E948" s="247" t="s">
        <v>21</v>
      </c>
      <c r="F948" s="248" t="s">
        <v>184</v>
      </c>
      <c r="G948" s="246"/>
      <c r="H948" s="249">
        <v>60.293999999999997</v>
      </c>
      <c r="I948" s="250"/>
      <c r="J948" s="246"/>
      <c r="K948" s="246"/>
      <c r="L948" s="251"/>
      <c r="M948" s="252"/>
      <c r="N948" s="253"/>
      <c r="O948" s="253"/>
      <c r="P948" s="253"/>
      <c r="Q948" s="253"/>
      <c r="R948" s="253"/>
      <c r="S948" s="253"/>
      <c r="T948" s="254"/>
      <c r="AT948" s="255" t="s">
        <v>182</v>
      </c>
      <c r="AU948" s="255" t="s">
        <v>79</v>
      </c>
      <c r="AV948" s="12" t="s">
        <v>181</v>
      </c>
      <c r="AW948" s="12" t="s">
        <v>33</v>
      </c>
      <c r="AX948" s="12" t="s">
        <v>77</v>
      </c>
      <c r="AY948" s="255" t="s">
        <v>174</v>
      </c>
    </row>
    <row r="949" s="1" customFormat="1" ht="25.5" customHeight="1">
      <c r="B949" s="46"/>
      <c r="C949" s="221" t="s">
        <v>732</v>
      </c>
      <c r="D949" s="221" t="s">
        <v>176</v>
      </c>
      <c r="E949" s="222" t="s">
        <v>1291</v>
      </c>
      <c r="F949" s="223" t="s">
        <v>1292</v>
      </c>
      <c r="G949" s="224" t="s">
        <v>201</v>
      </c>
      <c r="H949" s="225">
        <v>518.61000000000001</v>
      </c>
      <c r="I949" s="226"/>
      <c r="J949" s="227">
        <f>ROUND(I949*H949,2)</f>
        <v>0</v>
      </c>
      <c r="K949" s="223" t="s">
        <v>21</v>
      </c>
      <c r="L949" s="72"/>
      <c r="M949" s="228" t="s">
        <v>21</v>
      </c>
      <c r="N949" s="229" t="s">
        <v>40</v>
      </c>
      <c r="O949" s="47"/>
      <c r="P949" s="230">
        <f>O949*H949</f>
        <v>0</v>
      </c>
      <c r="Q949" s="230">
        <v>0</v>
      </c>
      <c r="R949" s="230">
        <f>Q949*H949</f>
        <v>0</v>
      </c>
      <c r="S949" s="230">
        <v>0</v>
      </c>
      <c r="T949" s="231">
        <f>S949*H949</f>
        <v>0</v>
      </c>
      <c r="AR949" s="24" t="s">
        <v>214</v>
      </c>
      <c r="AT949" s="24" t="s">
        <v>176</v>
      </c>
      <c r="AU949" s="24" t="s">
        <v>79</v>
      </c>
      <c r="AY949" s="24" t="s">
        <v>174</v>
      </c>
      <c r="BE949" s="232">
        <f>IF(N949="základní",J949,0)</f>
        <v>0</v>
      </c>
      <c r="BF949" s="232">
        <f>IF(N949="snížená",J949,0)</f>
        <v>0</v>
      </c>
      <c r="BG949" s="232">
        <f>IF(N949="zákl. přenesená",J949,0)</f>
        <v>0</v>
      </c>
      <c r="BH949" s="232">
        <f>IF(N949="sníž. přenesená",J949,0)</f>
        <v>0</v>
      </c>
      <c r="BI949" s="232">
        <f>IF(N949="nulová",J949,0)</f>
        <v>0</v>
      </c>
      <c r="BJ949" s="24" t="s">
        <v>77</v>
      </c>
      <c r="BK949" s="232">
        <f>ROUND(I949*H949,2)</f>
        <v>0</v>
      </c>
      <c r="BL949" s="24" t="s">
        <v>214</v>
      </c>
      <c r="BM949" s="24" t="s">
        <v>1293</v>
      </c>
    </row>
    <row r="950" s="13" customFormat="1">
      <c r="B950" s="256"/>
      <c r="C950" s="257"/>
      <c r="D950" s="235" t="s">
        <v>182</v>
      </c>
      <c r="E950" s="258" t="s">
        <v>21</v>
      </c>
      <c r="F950" s="259" t="s">
        <v>342</v>
      </c>
      <c r="G950" s="257"/>
      <c r="H950" s="258" t="s">
        <v>21</v>
      </c>
      <c r="I950" s="260"/>
      <c r="J950" s="257"/>
      <c r="K950" s="257"/>
      <c r="L950" s="261"/>
      <c r="M950" s="262"/>
      <c r="N950" s="263"/>
      <c r="O950" s="263"/>
      <c r="P950" s="263"/>
      <c r="Q950" s="263"/>
      <c r="R950" s="263"/>
      <c r="S950" s="263"/>
      <c r="T950" s="264"/>
      <c r="AT950" s="265" t="s">
        <v>182</v>
      </c>
      <c r="AU950" s="265" t="s">
        <v>79</v>
      </c>
      <c r="AV950" s="13" t="s">
        <v>77</v>
      </c>
      <c r="AW950" s="13" t="s">
        <v>33</v>
      </c>
      <c r="AX950" s="13" t="s">
        <v>69</v>
      </c>
      <c r="AY950" s="265" t="s">
        <v>174</v>
      </c>
    </row>
    <row r="951" s="13" customFormat="1">
      <c r="B951" s="256"/>
      <c r="C951" s="257"/>
      <c r="D951" s="235" t="s">
        <v>182</v>
      </c>
      <c r="E951" s="258" t="s">
        <v>21</v>
      </c>
      <c r="F951" s="259" t="s">
        <v>1268</v>
      </c>
      <c r="G951" s="257"/>
      <c r="H951" s="258" t="s">
        <v>21</v>
      </c>
      <c r="I951" s="260"/>
      <c r="J951" s="257"/>
      <c r="K951" s="257"/>
      <c r="L951" s="261"/>
      <c r="M951" s="262"/>
      <c r="N951" s="263"/>
      <c r="O951" s="263"/>
      <c r="P951" s="263"/>
      <c r="Q951" s="263"/>
      <c r="R951" s="263"/>
      <c r="S951" s="263"/>
      <c r="T951" s="264"/>
      <c r="AT951" s="265" t="s">
        <v>182</v>
      </c>
      <c r="AU951" s="265" t="s">
        <v>79</v>
      </c>
      <c r="AV951" s="13" t="s">
        <v>77</v>
      </c>
      <c r="AW951" s="13" t="s">
        <v>33</v>
      </c>
      <c r="AX951" s="13" t="s">
        <v>69</v>
      </c>
      <c r="AY951" s="265" t="s">
        <v>174</v>
      </c>
    </row>
    <row r="952" s="11" customFormat="1">
      <c r="B952" s="233"/>
      <c r="C952" s="234"/>
      <c r="D952" s="235" t="s">
        <v>182</v>
      </c>
      <c r="E952" s="236" t="s">
        <v>21</v>
      </c>
      <c r="F952" s="237" t="s">
        <v>1270</v>
      </c>
      <c r="G952" s="234"/>
      <c r="H952" s="238">
        <v>77.079999999999998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AT952" s="244" t="s">
        <v>182</v>
      </c>
      <c r="AU952" s="244" t="s">
        <v>79</v>
      </c>
      <c r="AV952" s="11" t="s">
        <v>79</v>
      </c>
      <c r="AW952" s="11" t="s">
        <v>33</v>
      </c>
      <c r="AX952" s="11" t="s">
        <v>69</v>
      </c>
      <c r="AY952" s="244" t="s">
        <v>174</v>
      </c>
    </row>
    <row r="953" s="13" customFormat="1">
      <c r="B953" s="256"/>
      <c r="C953" s="257"/>
      <c r="D953" s="235" t="s">
        <v>182</v>
      </c>
      <c r="E953" s="258" t="s">
        <v>21</v>
      </c>
      <c r="F953" s="259" t="s">
        <v>1275</v>
      </c>
      <c r="G953" s="257"/>
      <c r="H953" s="258" t="s">
        <v>21</v>
      </c>
      <c r="I953" s="260"/>
      <c r="J953" s="257"/>
      <c r="K953" s="257"/>
      <c r="L953" s="261"/>
      <c r="M953" s="262"/>
      <c r="N953" s="263"/>
      <c r="O953" s="263"/>
      <c r="P953" s="263"/>
      <c r="Q953" s="263"/>
      <c r="R953" s="263"/>
      <c r="S953" s="263"/>
      <c r="T953" s="264"/>
      <c r="AT953" s="265" t="s">
        <v>182</v>
      </c>
      <c r="AU953" s="265" t="s">
        <v>79</v>
      </c>
      <c r="AV953" s="13" t="s">
        <v>77</v>
      </c>
      <c r="AW953" s="13" t="s">
        <v>33</v>
      </c>
      <c r="AX953" s="13" t="s">
        <v>69</v>
      </c>
      <c r="AY953" s="265" t="s">
        <v>174</v>
      </c>
    </row>
    <row r="954" s="11" customFormat="1">
      <c r="B954" s="233"/>
      <c r="C954" s="234"/>
      <c r="D954" s="235" t="s">
        <v>182</v>
      </c>
      <c r="E954" s="236" t="s">
        <v>21</v>
      </c>
      <c r="F954" s="237" t="s">
        <v>1276</v>
      </c>
      <c r="G954" s="234"/>
      <c r="H954" s="238">
        <v>240.55000000000001</v>
      </c>
      <c r="I954" s="239"/>
      <c r="J954" s="234"/>
      <c r="K954" s="234"/>
      <c r="L954" s="240"/>
      <c r="M954" s="241"/>
      <c r="N954" s="242"/>
      <c r="O954" s="242"/>
      <c r="P954" s="242"/>
      <c r="Q954" s="242"/>
      <c r="R954" s="242"/>
      <c r="S954" s="242"/>
      <c r="T954" s="243"/>
      <c r="AT954" s="244" t="s">
        <v>182</v>
      </c>
      <c r="AU954" s="244" t="s">
        <v>79</v>
      </c>
      <c r="AV954" s="11" t="s">
        <v>79</v>
      </c>
      <c r="AW954" s="11" t="s">
        <v>33</v>
      </c>
      <c r="AX954" s="11" t="s">
        <v>69</v>
      </c>
      <c r="AY954" s="244" t="s">
        <v>174</v>
      </c>
    </row>
    <row r="955" s="13" customFormat="1">
      <c r="B955" s="256"/>
      <c r="C955" s="257"/>
      <c r="D955" s="235" t="s">
        <v>182</v>
      </c>
      <c r="E955" s="258" t="s">
        <v>21</v>
      </c>
      <c r="F955" s="259" t="s">
        <v>1282</v>
      </c>
      <c r="G955" s="257"/>
      <c r="H955" s="258" t="s">
        <v>21</v>
      </c>
      <c r="I955" s="260"/>
      <c r="J955" s="257"/>
      <c r="K955" s="257"/>
      <c r="L955" s="261"/>
      <c r="M955" s="262"/>
      <c r="N955" s="263"/>
      <c r="O955" s="263"/>
      <c r="P955" s="263"/>
      <c r="Q955" s="263"/>
      <c r="R955" s="263"/>
      <c r="S955" s="263"/>
      <c r="T955" s="264"/>
      <c r="AT955" s="265" t="s">
        <v>182</v>
      </c>
      <c r="AU955" s="265" t="s">
        <v>79</v>
      </c>
      <c r="AV955" s="13" t="s">
        <v>77</v>
      </c>
      <c r="AW955" s="13" t="s">
        <v>33</v>
      </c>
      <c r="AX955" s="13" t="s">
        <v>69</v>
      </c>
      <c r="AY955" s="265" t="s">
        <v>174</v>
      </c>
    </row>
    <row r="956" s="11" customFormat="1">
      <c r="B956" s="233"/>
      <c r="C956" s="234"/>
      <c r="D956" s="235" t="s">
        <v>182</v>
      </c>
      <c r="E956" s="236" t="s">
        <v>21</v>
      </c>
      <c r="F956" s="237" t="s">
        <v>1283</v>
      </c>
      <c r="G956" s="234"/>
      <c r="H956" s="238">
        <v>140.68600000000001</v>
      </c>
      <c r="I956" s="239"/>
      <c r="J956" s="234"/>
      <c r="K956" s="234"/>
      <c r="L956" s="240"/>
      <c r="M956" s="241"/>
      <c r="N956" s="242"/>
      <c r="O956" s="242"/>
      <c r="P956" s="242"/>
      <c r="Q956" s="242"/>
      <c r="R956" s="242"/>
      <c r="S956" s="242"/>
      <c r="T956" s="243"/>
      <c r="AT956" s="244" t="s">
        <v>182</v>
      </c>
      <c r="AU956" s="244" t="s">
        <v>79</v>
      </c>
      <c r="AV956" s="11" t="s">
        <v>79</v>
      </c>
      <c r="AW956" s="11" t="s">
        <v>33</v>
      </c>
      <c r="AX956" s="11" t="s">
        <v>69</v>
      </c>
      <c r="AY956" s="244" t="s">
        <v>174</v>
      </c>
    </row>
    <row r="957" s="13" customFormat="1">
      <c r="B957" s="256"/>
      <c r="C957" s="257"/>
      <c r="D957" s="235" t="s">
        <v>182</v>
      </c>
      <c r="E957" s="258" t="s">
        <v>21</v>
      </c>
      <c r="F957" s="259" t="s">
        <v>1289</v>
      </c>
      <c r="G957" s="257"/>
      <c r="H957" s="258" t="s">
        <v>21</v>
      </c>
      <c r="I957" s="260"/>
      <c r="J957" s="257"/>
      <c r="K957" s="257"/>
      <c r="L957" s="261"/>
      <c r="M957" s="262"/>
      <c r="N957" s="263"/>
      <c r="O957" s="263"/>
      <c r="P957" s="263"/>
      <c r="Q957" s="263"/>
      <c r="R957" s="263"/>
      <c r="S957" s="263"/>
      <c r="T957" s="264"/>
      <c r="AT957" s="265" t="s">
        <v>182</v>
      </c>
      <c r="AU957" s="265" t="s">
        <v>79</v>
      </c>
      <c r="AV957" s="13" t="s">
        <v>77</v>
      </c>
      <c r="AW957" s="13" t="s">
        <v>33</v>
      </c>
      <c r="AX957" s="13" t="s">
        <v>69</v>
      </c>
      <c r="AY957" s="265" t="s">
        <v>174</v>
      </c>
    </row>
    <row r="958" s="11" customFormat="1">
      <c r="B958" s="233"/>
      <c r="C958" s="234"/>
      <c r="D958" s="235" t="s">
        <v>182</v>
      </c>
      <c r="E958" s="236" t="s">
        <v>21</v>
      </c>
      <c r="F958" s="237" t="s">
        <v>1290</v>
      </c>
      <c r="G958" s="234"/>
      <c r="H958" s="238">
        <v>60.293999999999997</v>
      </c>
      <c r="I958" s="239"/>
      <c r="J958" s="234"/>
      <c r="K958" s="234"/>
      <c r="L958" s="240"/>
      <c r="M958" s="241"/>
      <c r="N958" s="242"/>
      <c r="O958" s="242"/>
      <c r="P958" s="242"/>
      <c r="Q958" s="242"/>
      <c r="R958" s="242"/>
      <c r="S958" s="242"/>
      <c r="T958" s="243"/>
      <c r="AT958" s="244" t="s">
        <v>182</v>
      </c>
      <c r="AU958" s="244" t="s">
        <v>79</v>
      </c>
      <c r="AV958" s="11" t="s">
        <v>79</v>
      </c>
      <c r="AW958" s="11" t="s">
        <v>33</v>
      </c>
      <c r="AX958" s="11" t="s">
        <v>69</v>
      </c>
      <c r="AY958" s="244" t="s">
        <v>174</v>
      </c>
    </row>
    <row r="959" s="12" customFormat="1">
      <c r="B959" s="245"/>
      <c r="C959" s="246"/>
      <c r="D959" s="235" t="s">
        <v>182</v>
      </c>
      <c r="E959" s="247" t="s">
        <v>21</v>
      </c>
      <c r="F959" s="248" t="s">
        <v>184</v>
      </c>
      <c r="G959" s="246"/>
      <c r="H959" s="249">
        <v>518.61000000000001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AT959" s="255" t="s">
        <v>182</v>
      </c>
      <c r="AU959" s="255" t="s">
        <v>79</v>
      </c>
      <c r="AV959" s="12" t="s">
        <v>181</v>
      </c>
      <c r="AW959" s="12" t="s">
        <v>33</v>
      </c>
      <c r="AX959" s="12" t="s">
        <v>77</v>
      </c>
      <c r="AY959" s="255" t="s">
        <v>174</v>
      </c>
    </row>
    <row r="960" s="1" customFormat="1" ht="16.5" customHeight="1">
      <c r="B960" s="46"/>
      <c r="C960" s="221" t="s">
        <v>1294</v>
      </c>
      <c r="D960" s="221" t="s">
        <v>176</v>
      </c>
      <c r="E960" s="222" t="s">
        <v>1295</v>
      </c>
      <c r="F960" s="223" t="s">
        <v>1296</v>
      </c>
      <c r="G960" s="224" t="s">
        <v>201</v>
      </c>
      <c r="H960" s="225">
        <v>39.68</v>
      </c>
      <c r="I960" s="226"/>
      <c r="J960" s="227">
        <f>ROUND(I960*H960,2)</f>
        <v>0</v>
      </c>
      <c r="K960" s="223" t="s">
        <v>180</v>
      </c>
      <c r="L960" s="72"/>
      <c r="M960" s="228" t="s">
        <v>21</v>
      </c>
      <c r="N960" s="229" t="s">
        <v>40</v>
      </c>
      <c r="O960" s="47"/>
      <c r="P960" s="230">
        <f>O960*H960</f>
        <v>0</v>
      </c>
      <c r="Q960" s="230">
        <v>0.012540000000000001</v>
      </c>
      <c r="R960" s="230">
        <f>Q960*H960</f>
        <v>0.49758720000000001</v>
      </c>
      <c r="S960" s="230">
        <v>0</v>
      </c>
      <c r="T960" s="231">
        <f>S960*H960</f>
        <v>0</v>
      </c>
      <c r="AR960" s="24" t="s">
        <v>214</v>
      </c>
      <c r="AT960" s="24" t="s">
        <v>176</v>
      </c>
      <c r="AU960" s="24" t="s">
        <v>79</v>
      </c>
      <c r="AY960" s="24" t="s">
        <v>174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24" t="s">
        <v>77</v>
      </c>
      <c r="BK960" s="232">
        <f>ROUND(I960*H960,2)</f>
        <v>0</v>
      </c>
      <c r="BL960" s="24" t="s">
        <v>214</v>
      </c>
      <c r="BM960" s="24" t="s">
        <v>1297</v>
      </c>
    </row>
    <row r="961" s="13" customFormat="1">
      <c r="B961" s="256"/>
      <c r="C961" s="257"/>
      <c r="D961" s="235" t="s">
        <v>182</v>
      </c>
      <c r="E961" s="258" t="s">
        <v>21</v>
      </c>
      <c r="F961" s="259" t="s">
        <v>342</v>
      </c>
      <c r="G961" s="257"/>
      <c r="H961" s="258" t="s">
        <v>21</v>
      </c>
      <c r="I961" s="260"/>
      <c r="J961" s="257"/>
      <c r="K961" s="257"/>
      <c r="L961" s="261"/>
      <c r="M961" s="262"/>
      <c r="N961" s="263"/>
      <c r="O961" s="263"/>
      <c r="P961" s="263"/>
      <c r="Q961" s="263"/>
      <c r="R961" s="263"/>
      <c r="S961" s="263"/>
      <c r="T961" s="264"/>
      <c r="AT961" s="265" t="s">
        <v>182</v>
      </c>
      <c r="AU961" s="265" t="s">
        <v>79</v>
      </c>
      <c r="AV961" s="13" t="s">
        <v>77</v>
      </c>
      <c r="AW961" s="13" t="s">
        <v>33</v>
      </c>
      <c r="AX961" s="13" t="s">
        <v>69</v>
      </c>
      <c r="AY961" s="265" t="s">
        <v>174</v>
      </c>
    </row>
    <row r="962" s="13" customFormat="1">
      <c r="B962" s="256"/>
      <c r="C962" s="257"/>
      <c r="D962" s="235" t="s">
        <v>182</v>
      </c>
      <c r="E962" s="258" t="s">
        <v>21</v>
      </c>
      <c r="F962" s="259" t="s">
        <v>1298</v>
      </c>
      <c r="G962" s="257"/>
      <c r="H962" s="258" t="s">
        <v>21</v>
      </c>
      <c r="I962" s="260"/>
      <c r="J962" s="257"/>
      <c r="K962" s="257"/>
      <c r="L962" s="261"/>
      <c r="M962" s="262"/>
      <c r="N962" s="263"/>
      <c r="O962" s="263"/>
      <c r="P962" s="263"/>
      <c r="Q962" s="263"/>
      <c r="R962" s="263"/>
      <c r="S962" s="263"/>
      <c r="T962" s="264"/>
      <c r="AT962" s="265" t="s">
        <v>182</v>
      </c>
      <c r="AU962" s="265" t="s">
        <v>79</v>
      </c>
      <c r="AV962" s="13" t="s">
        <v>77</v>
      </c>
      <c r="AW962" s="13" t="s">
        <v>33</v>
      </c>
      <c r="AX962" s="13" t="s">
        <v>69</v>
      </c>
      <c r="AY962" s="265" t="s">
        <v>174</v>
      </c>
    </row>
    <row r="963" s="11" customFormat="1">
      <c r="B963" s="233"/>
      <c r="C963" s="234"/>
      <c r="D963" s="235" t="s">
        <v>182</v>
      </c>
      <c r="E963" s="236" t="s">
        <v>21</v>
      </c>
      <c r="F963" s="237" t="s">
        <v>1299</v>
      </c>
      <c r="G963" s="234"/>
      <c r="H963" s="238">
        <v>20.489999999999998</v>
      </c>
      <c r="I963" s="239"/>
      <c r="J963" s="234"/>
      <c r="K963" s="234"/>
      <c r="L963" s="240"/>
      <c r="M963" s="241"/>
      <c r="N963" s="242"/>
      <c r="O963" s="242"/>
      <c r="P963" s="242"/>
      <c r="Q963" s="242"/>
      <c r="R963" s="242"/>
      <c r="S963" s="242"/>
      <c r="T963" s="243"/>
      <c r="AT963" s="244" t="s">
        <v>182</v>
      </c>
      <c r="AU963" s="244" t="s">
        <v>79</v>
      </c>
      <c r="AV963" s="11" t="s">
        <v>79</v>
      </c>
      <c r="AW963" s="11" t="s">
        <v>33</v>
      </c>
      <c r="AX963" s="11" t="s">
        <v>69</v>
      </c>
      <c r="AY963" s="244" t="s">
        <v>174</v>
      </c>
    </row>
    <row r="964" s="11" customFormat="1">
      <c r="B964" s="233"/>
      <c r="C964" s="234"/>
      <c r="D964" s="235" t="s">
        <v>182</v>
      </c>
      <c r="E964" s="236" t="s">
        <v>21</v>
      </c>
      <c r="F964" s="237" t="s">
        <v>1300</v>
      </c>
      <c r="G964" s="234"/>
      <c r="H964" s="238">
        <v>19.190000000000001</v>
      </c>
      <c r="I964" s="239"/>
      <c r="J964" s="234"/>
      <c r="K964" s="234"/>
      <c r="L964" s="240"/>
      <c r="M964" s="241"/>
      <c r="N964" s="242"/>
      <c r="O964" s="242"/>
      <c r="P964" s="242"/>
      <c r="Q964" s="242"/>
      <c r="R964" s="242"/>
      <c r="S964" s="242"/>
      <c r="T964" s="243"/>
      <c r="AT964" s="244" t="s">
        <v>182</v>
      </c>
      <c r="AU964" s="244" t="s">
        <v>79</v>
      </c>
      <c r="AV964" s="11" t="s">
        <v>79</v>
      </c>
      <c r="AW964" s="11" t="s">
        <v>33</v>
      </c>
      <c r="AX964" s="11" t="s">
        <v>69</v>
      </c>
      <c r="AY964" s="244" t="s">
        <v>174</v>
      </c>
    </row>
    <row r="965" s="12" customFormat="1">
      <c r="B965" s="245"/>
      <c r="C965" s="246"/>
      <c r="D965" s="235" t="s">
        <v>182</v>
      </c>
      <c r="E965" s="247" t="s">
        <v>21</v>
      </c>
      <c r="F965" s="248" t="s">
        <v>184</v>
      </c>
      <c r="G965" s="246"/>
      <c r="H965" s="249">
        <v>39.68</v>
      </c>
      <c r="I965" s="250"/>
      <c r="J965" s="246"/>
      <c r="K965" s="246"/>
      <c r="L965" s="251"/>
      <c r="M965" s="252"/>
      <c r="N965" s="253"/>
      <c r="O965" s="253"/>
      <c r="P965" s="253"/>
      <c r="Q965" s="253"/>
      <c r="R965" s="253"/>
      <c r="S965" s="253"/>
      <c r="T965" s="254"/>
      <c r="AT965" s="255" t="s">
        <v>182</v>
      </c>
      <c r="AU965" s="255" t="s">
        <v>79</v>
      </c>
      <c r="AV965" s="12" t="s">
        <v>181</v>
      </c>
      <c r="AW965" s="12" t="s">
        <v>33</v>
      </c>
      <c r="AX965" s="12" t="s">
        <v>77</v>
      </c>
      <c r="AY965" s="255" t="s">
        <v>174</v>
      </c>
    </row>
    <row r="966" s="1" customFormat="1" ht="16.5" customHeight="1">
      <c r="B966" s="46"/>
      <c r="C966" s="221" t="s">
        <v>736</v>
      </c>
      <c r="D966" s="221" t="s">
        <v>176</v>
      </c>
      <c r="E966" s="222" t="s">
        <v>1301</v>
      </c>
      <c r="F966" s="223" t="s">
        <v>1302</v>
      </c>
      <c r="G966" s="224" t="s">
        <v>201</v>
      </c>
      <c r="H966" s="225">
        <v>72.209999999999994</v>
      </c>
      <c r="I966" s="226"/>
      <c r="J966" s="227">
        <f>ROUND(I966*H966,2)</f>
        <v>0</v>
      </c>
      <c r="K966" s="223" t="s">
        <v>180</v>
      </c>
      <c r="L966" s="72"/>
      <c r="M966" s="228" t="s">
        <v>21</v>
      </c>
      <c r="N966" s="229" t="s">
        <v>40</v>
      </c>
      <c r="O966" s="47"/>
      <c r="P966" s="230">
        <f>O966*H966</f>
        <v>0</v>
      </c>
      <c r="Q966" s="230">
        <v>0.01379</v>
      </c>
      <c r="R966" s="230">
        <f>Q966*H966</f>
        <v>0.99577589999999994</v>
      </c>
      <c r="S966" s="230">
        <v>0</v>
      </c>
      <c r="T966" s="231">
        <f>S966*H966</f>
        <v>0</v>
      </c>
      <c r="AR966" s="24" t="s">
        <v>214</v>
      </c>
      <c r="AT966" s="24" t="s">
        <v>176</v>
      </c>
      <c r="AU966" s="24" t="s">
        <v>79</v>
      </c>
      <c r="AY966" s="24" t="s">
        <v>174</v>
      </c>
      <c r="BE966" s="232">
        <f>IF(N966="základní",J966,0)</f>
        <v>0</v>
      </c>
      <c r="BF966" s="232">
        <f>IF(N966="snížená",J966,0)</f>
        <v>0</v>
      </c>
      <c r="BG966" s="232">
        <f>IF(N966="zákl. přenesená",J966,0)</f>
        <v>0</v>
      </c>
      <c r="BH966" s="232">
        <f>IF(N966="sníž. přenesená",J966,0)</f>
        <v>0</v>
      </c>
      <c r="BI966" s="232">
        <f>IF(N966="nulová",J966,0)</f>
        <v>0</v>
      </c>
      <c r="BJ966" s="24" t="s">
        <v>77</v>
      </c>
      <c r="BK966" s="232">
        <f>ROUND(I966*H966,2)</f>
        <v>0</v>
      </c>
      <c r="BL966" s="24" t="s">
        <v>214</v>
      </c>
      <c r="BM966" s="24" t="s">
        <v>1303</v>
      </c>
    </row>
    <row r="967" s="13" customFormat="1">
      <c r="B967" s="256"/>
      <c r="C967" s="257"/>
      <c r="D967" s="235" t="s">
        <v>182</v>
      </c>
      <c r="E967" s="258" t="s">
        <v>21</v>
      </c>
      <c r="F967" s="259" t="s">
        <v>342</v>
      </c>
      <c r="G967" s="257"/>
      <c r="H967" s="258" t="s">
        <v>21</v>
      </c>
      <c r="I967" s="260"/>
      <c r="J967" s="257"/>
      <c r="K967" s="257"/>
      <c r="L967" s="261"/>
      <c r="M967" s="262"/>
      <c r="N967" s="263"/>
      <c r="O967" s="263"/>
      <c r="P967" s="263"/>
      <c r="Q967" s="263"/>
      <c r="R967" s="263"/>
      <c r="S967" s="263"/>
      <c r="T967" s="264"/>
      <c r="AT967" s="265" t="s">
        <v>182</v>
      </c>
      <c r="AU967" s="265" t="s">
        <v>79</v>
      </c>
      <c r="AV967" s="13" t="s">
        <v>77</v>
      </c>
      <c r="AW967" s="13" t="s">
        <v>33</v>
      </c>
      <c r="AX967" s="13" t="s">
        <v>69</v>
      </c>
      <c r="AY967" s="265" t="s">
        <v>174</v>
      </c>
    </row>
    <row r="968" s="13" customFormat="1">
      <c r="B968" s="256"/>
      <c r="C968" s="257"/>
      <c r="D968" s="235" t="s">
        <v>182</v>
      </c>
      <c r="E968" s="258" t="s">
        <v>21</v>
      </c>
      <c r="F968" s="259" t="s">
        <v>1304</v>
      </c>
      <c r="G968" s="257"/>
      <c r="H968" s="258" t="s">
        <v>21</v>
      </c>
      <c r="I968" s="260"/>
      <c r="J968" s="257"/>
      <c r="K968" s="257"/>
      <c r="L968" s="261"/>
      <c r="M968" s="262"/>
      <c r="N968" s="263"/>
      <c r="O968" s="263"/>
      <c r="P968" s="263"/>
      <c r="Q968" s="263"/>
      <c r="R968" s="263"/>
      <c r="S968" s="263"/>
      <c r="T968" s="264"/>
      <c r="AT968" s="265" t="s">
        <v>182</v>
      </c>
      <c r="AU968" s="265" t="s">
        <v>79</v>
      </c>
      <c r="AV968" s="13" t="s">
        <v>77</v>
      </c>
      <c r="AW968" s="13" t="s">
        <v>33</v>
      </c>
      <c r="AX968" s="13" t="s">
        <v>69</v>
      </c>
      <c r="AY968" s="265" t="s">
        <v>174</v>
      </c>
    </row>
    <row r="969" s="11" customFormat="1">
      <c r="B969" s="233"/>
      <c r="C969" s="234"/>
      <c r="D969" s="235" t="s">
        <v>182</v>
      </c>
      <c r="E969" s="236" t="s">
        <v>21</v>
      </c>
      <c r="F969" s="237" t="s">
        <v>1305</v>
      </c>
      <c r="G969" s="234"/>
      <c r="H969" s="238">
        <v>34.109999999999999</v>
      </c>
      <c r="I969" s="239"/>
      <c r="J969" s="234"/>
      <c r="K969" s="234"/>
      <c r="L969" s="240"/>
      <c r="M969" s="241"/>
      <c r="N969" s="242"/>
      <c r="O969" s="242"/>
      <c r="P969" s="242"/>
      <c r="Q969" s="242"/>
      <c r="R969" s="242"/>
      <c r="S969" s="242"/>
      <c r="T969" s="243"/>
      <c r="AT969" s="244" t="s">
        <v>182</v>
      </c>
      <c r="AU969" s="244" t="s">
        <v>79</v>
      </c>
      <c r="AV969" s="11" t="s">
        <v>79</v>
      </c>
      <c r="AW969" s="11" t="s">
        <v>33</v>
      </c>
      <c r="AX969" s="11" t="s">
        <v>69</v>
      </c>
      <c r="AY969" s="244" t="s">
        <v>174</v>
      </c>
    </row>
    <row r="970" s="13" customFormat="1">
      <c r="B970" s="256"/>
      <c r="C970" s="257"/>
      <c r="D970" s="235" t="s">
        <v>182</v>
      </c>
      <c r="E970" s="258" t="s">
        <v>21</v>
      </c>
      <c r="F970" s="259" t="s">
        <v>1306</v>
      </c>
      <c r="G970" s="257"/>
      <c r="H970" s="258" t="s">
        <v>21</v>
      </c>
      <c r="I970" s="260"/>
      <c r="J970" s="257"/>
      <c r="K970" s="257"/>
      <c r="L970" s="261"/>
      <c r="M970" s="262"/>
      <c r="N970" s="263"/>
      <c r="O970" s="263"/>
      <c r="P970" s="263"/>
      <c r="Q970" s="263"/>
      <c r="R970" s="263"/>
      <c r="S970" s="263"/>
      <c r="T970" s="264"/>
      <c r="AT970" s="265" t="s">
        <v>182</v>
      </c>
      <c r="AU970" s="265" t="s">
        <v>79</v>
      </c>
      <c r="AV970" s="13" t="s">
        <v>77</v>
      </c>
      <c r="AW970" s="13" t="s">
        <v>33</v>
      </c>
      <c r="AX970" s="13" t="s">
        <v>69</v>
      </c>
      <c r="AY970" s="265" t="s">
        <v>174</v>
      </c>
    </row>
    <row r="971" s="11" customFormat="1">
      <c r="B971" s="233"/>
      <c r="C971" s="234"/>
      <c r="D971" s="235" t="s">
        <v>182</v>
      </c>
      <c r="E971" s="236" t="s">
        <v>21</v>
      </c>
      <c r="F971" s="237" t="s">
        <v>1307</v>
      </c>
      <c r="G971" s="234"/>
      <c r="H971" s="238">
        <v>38.100000000000001</v>
      </c>
      <c r="I971" s="239"/>
      <c r="J971" s="234"/>
      <c r="K971" s="234"/>
      <c r="L971" s="240"/>
      <c r="M971" s="241"/>
      <c r="N971" s="242"/>
      <c r="O971" s="242"/>
      <c r="P971" s="242"/>
      <c r="Q971" s="242"/>
      <c r="R971" s="242"/>
      <c r="S971" s="242"/>
      <c r="T971" s="243"/>
      <c r="AT971" s="244" t="s">
        <v>182</v>
      </c>
      <c r="AU971" s="244" t="s">
        <v>79</v>
      </c>
      <c r="AV971" s="11" t="s">
        <v>79</v>
      </c>
      <c r="AW971" s="11" t="s">
        <v>33</v>
      </c>
      <c r="AX971" s="11" t="s">
        <v>69</v>
      </c>
      <c r="AY971" s="244" t="s">
        <v>174</v>
      </c>
    </row>
    <row r="972" s="12" customFormat="1">
      <c r="B972" s="245"/>
      <c r="C972" s="246"/>
      <c r="D972" s="235" t="s">
        <v>182</v>
      </c>
      <c r="E972" s="247" t="s">
        <v>21</v>
      </c>
      <c r="F972" s="248" t="s">
        <v>184</v>
      </c>
      <c r="G972" s="246"/>
      <c r="H972" s="249">
        <v>72.209999999999994</v>
      </c>
      <c r="I972" s="250"/>
      <c r="J972" s="246"/>
      <c r="K972" s="246"/>
      <c r="L972" s="251"/>
      <c r="M972" s="252"/>
      <c r="N972" s="253"/>
      <c r="O972" s="253"/>
      <c r="P972" s="253"/>
      <c r="Q972" s="253"/>
      <c r="R972" s="253"/>
      <c r="S972" s="253"/>
      <c r="T972" s="254"/>
      <c r="AT972" s="255" t="s">
        <v>182</v>
      </c>
      <c r="AU972" s="255" t="s">
        <v>79</v>
      </c>
      <c r="AV972" s="12" t="s">
        <v>181</v>
      </c>
      <c r="AW972" s="12" t="s">
        <v>33</v>
      </c>
      <c r="AX972" s="12" t="s">
        <v>77</v>
      </c>
      <c r="AY972" s="255" t="s">
        <v>174</v>
      </c>
    </row>
    <row r="973" s="1" customFormat="1" ht="25.5" customHeight="1">
      <c r="B973" s="46"/>
      <c r="C973" s="221" t="s">
        <v>1308</v>
      </c>
      <c r="D973" s="221" t="s">
        <v>176</v>
      </c>
      <c r="E973" s="222" t="s">
        <v>1309</v>
      </c>
      <c r="F973" s="223" t="s">
        <v>1310</v>
      </c>
      <c r="G973" s="224" t="s">
        <v>201</v>
      </c>
      <c r="H973" s="225">
        <v>38.100000000000001</v>
      </c>
      <c r="I973" s="226"/>
      <c r="J973" s="227">
        <f>ROUND(I973*H973,2)</f>
        <v>0</v>
      </c>
      <c r="K973" s="223" t="s">
        <v>21</v>
      </c>
      <c r="L973" s="72"/>
      <c r="M973" s="228" t="s">
        <v>21</v>
      </c>
      <c r="N973" s="229" t="s">
        <v>40</v>
      </c>
      <c r="O973" s="47"/>
      <c r="P973" s="230">
        <f>O973*H973</f>
        <v>0</v>
      </c>
      <c r="Q973" s="230">
        <v>0</v>
      </c>
      <c r="R973" s="230">
        <f>Q973*H973</f>
        <v>0</v>
      </c>
      <c r="S973" s="230">
        <v>0</v>
      </c>
      <c r="T973" s="231">
        <f>S973*H973</f>
        <v>0</v>
      </c>
      <c r="AR973" s="24" t="s">
        <v>214</v>
      </c>
      <c r="AT973" s="24" t="s">
        <v>176</v>
      </c>
      <c r="AU973" s="24" t="s">
        <v>79</v>
      </c>
      <c r="AY973" s="24" t="s">
        <v>174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4" t="s">
        <v>77</v>
      </c>
      <c r="BK973" s="232">
        <f>ROUND(I973*H973,2)</f>
        <v>0</v>
      </c>
      <c r="BL973" s="24" t="s">
        <v>214</v>
      </c>
      <c r="BM973" s="24" t="s">
        <v>1311</v>
      </c>
    </row>
    <row r="974" s="13" customFormat="1">
      <c r="B974" s="256"/>
      <c r="C974" s="257"/>
      <c r="D974" s="235" t="s">
        <v>182</v>
      </c>
      <c r="E974" s="258" t="s">
        <v>21</v>
      </c>
      <c r="F974" s="259" t="s">
        <v>342</v>
      </c>
      <c r="G974" s="257"/>
      <c r="H974" s="258" t="s">
        <v>21</v>
      </c>
      <c r="I974" s="260"/>
      <c r="J974" s="257"/>
      <c r="K974" s="257"/>
      <c r="L974" s="261"/>
      <c r="M974" s="262"/>
      <c r="N974" s="263"/>
      <c r="O974" s="263"/>
      <c r="P974" s="263"/>
      <c r="Q974" s="263"/>
      <c r="R974" s="263"/>
      <c r="S974" s="263"/>
      <c r="T974" s="264"/>
      <c r="AT974" s="265" t="s">
        <v>182</v>
      </c>
      <c r="AU974" s="265" t="s">
        <v>79</v>
      </c>
      <c r="AV974" s="13" t="s">
        <v>77</v>
      </c>
      <c r="AW974" s="13" t="s">
        <v>33</v>
      </c>
      <c r="AX974" s="13" t="s">
        <v>69</v>
      </c>
      <c r="AY974" s="265" t="s">
        <v>174</v>
      </c>
    </row>
    <row r="975" s="13" customFormat="1">
      <c r="B975" s="256"/>
      <c r="C975" s="257"/>
      <c r="D975" s="235" t="s">
        <v>182</v>
      </c>
      <c r="E975" s="258" t="s">
        <v>21</v>
      </c>
      <c r="F975" s="259" t="s">
        <v>1306</v>
      </c>
      <c r="G975" s="257"/>
      <c r="H975" s="258" t="s">
        <v>21</v>
      </c>
      <c r="I975" s="260"/>
      <c r="J975" s="257"/>
      <c r="K975" s="257"/>
      <c r="L975" s="261"/>
      <c r="M975" s="262"/>
      <c r="N975" s="263"/>
      <c r="O975" s="263"/>
      <c r="P975" s="263"/>
      <c r="Q975" s="263"/>
      <c r="R975" s="263"/>
      <c r="S975" s="263"/>
      <c r="T975" s="264"/>
      <c r="AT975" s="265" t="s">
        <v>182</v>
      </c>
      <c r="AU975" s="265" t="s">
        <v>79</v>
      </c>
      <c r="AV975" s="13" t="s">
        <v>77</v>
      </c>
      <c r="AW975" s="13" t="s">
        <v>33</v>
      </c>
      <c r="AX975" s="13" t="s">
        <v>69</v>
      </c>
      <c r="AY975" s="265" t="s">
        <v>174</v>
      </c>
    </row>
    <row r="976" s="11" customFormat="1">
      <c r="B976" s="233"/>
      <c r="C976" s="234"/>
      <c r="D976" s="235" t="s">
        <v>182</v>
      </c>
      <c r="E976" s="236" t="s">
        <v>21</v>
      </c>
      <c r="F976" s="237" t="s">
        <v>1307</v>
      </c>
      <c r="G976" s="234"/>
      <c r="H976" s="238">
        <v>38.100000000000001</v>
      </c>
      <c r="I976" s="239"/>
      <c r="J976" s="234"/>
      <c r="K976" s="234"/>
      <c r="L976" s="240"/>
      <c r="M976" s="241"/>
      <c r="N976" s="242"/>
      <c r="O976" s="242"/>
      <c r="P976" s="242"/>
      <c r="Q976" s="242"/>
      <c r="R976" s="242"/>
      <c r="S976" s="242"/>
      <c r="T976" s="243"/>
      <c r="AT976" s="244" t="s">
        <v>182</v>
      </c>
      <c r="AU976" s="244" t="s">
        <v>79</v>
      </c>
      <c r="AV976" s="11" t="s">
        <v>79</v>
      </c>
      <c r="AW976" s="11" t="s">
        <v>33</v>
      </c>
      <c r="AX976" s="11" t="s">
        <v>69</v>
      </c>
      <c r="AY976" s="244" t="s">
        <v>174</v>
      </c>
    </row>
    <row r="977" s="12" customFormat="1">
      <c r="B977" s="245"/>
      <c r="C977" s="246"/>
      <c r="D977" s="235" t="s">
        <v>182</v>
      </c>
      <c r="E977" s="247" t="s">
        <v>21</v>
      </c>
      <c r="F977" s="248" t="s">
        <v>184</v>
      </c>
      <c r="G977" s="246"/>
      <c r="H977" s="249">
        <v>38.100000000000001</v>
      </c>
      <c r="I977" s="250"/>
      <c r="J977" s="246"/>
      <c r="K977" s="246"/>
      <c r="L977" s="251"/>
      <c r="M977" s="252"/>
      <c r="N977" s="253"/>
      <c r="O977" s="253"/>
      <c r="P977" s="253"/>
      <c r="Q977" s="253"/>
      <c r="R977" s="253"/>
      <c r="S977" s="253"/>
      <c r="T977" s="254"/>
      <c r="AT977" s="255" t="s">
        <v>182</v>
      </c>
      <c r="AU977" s="255" t="s">
        <v>79</v>
      </c>
      <c r="AV977" s="12" t="s">
        <v>181</v>
      </c>
      <c r="AW977" s="12" t="s">
        <v>33</v>
      </c>
      <c r="AX977" s="12" t="s">
        <v>77</v>
      </c>
      <c r="AY977" s="255" t="s">
        <v>174</v>
      </c>
    </row>
    <row r="978" s="1" customFormat="1" ht="16.5" customHeight="1">
      <c r="B978" s="46"/>
      <c r="C978" s="221" t="s">
        <v>740</v>
      </c>
      <c r="D978" s="221" t="s">
        <v>176</v>
      </c>
      <c r="E978" s="222" t="s">
        <v>1312</v>
      </c>
      <c r="F978" s="223" t="s">
        <v>1313</v>
      </c>
      <c r="G978" s="224" t="s">
        <v>201</v>
      </c>
      <c r="H978" s="225">
        <v>87.629999999999995</v>
      </c>
      <c r="I978" s="226"/>
      <c r="J978" s="227">
        <f>ROUND(I978*H978,2)</f>
        <v>0</v>
      </c>
      <c r="K978" s="223" t="s">
        <v>21</v>
      </c>
      <c r="L978" s="72"/>
      <c r="M978" s="228" t="s">
        <v>21</v>
      </c>
      <c r="N978" s="229" t="s">
        <v>40</v>
      </c>
      <c r="O978" s="47"/>
      <c r="P978" s="230">
        <f>O978*H978</f>
        <v>0</v>
      </c>
      <c r="Q978" s="230">
        <v>0</v>
      </c>
      <c r="R978" s="230">
        <f>Q978*H978</f>
        <v>0</v>
      </c>
      <c r="S978" s="230">
        <v>0</v>
      </c>
      <c r="T978" s="231">
        <f>S978*H978</f>
        <v>0</v>
      </c>
      <c r="AR978" s="24" t="s">
        <v>214</v>
      </c>
      <c r="AT978" s="24" t="s">
        <v>176</v>
      </c>
      <c r="AU978" s="24" t="s">
        <v>79</v>
      </c>
      <c r="AY978" s="24" t="s">
        <v>174</v>
      </c>
      <c r="BE978" s="232">
        <f>IF(N978="základní",J978,0)</f>
        <v>0</v>
      </c>
      <c r="BF978" s="232">
        <f>IF(N978="snížená",J978,0)</f>
        <v>0</v>
      </c>
      <c r="BG978" s="232">
        <f>IF(N978="zákl. přenesená",J978,0)</f>
        <v>0</v>
      </c>
      <c r="BH978" s="232">
        <f>IF(N978="sníž. přenesená",J978,0)</f>
        <v>0</v>
      </c>
      <c r="BI978" s="232">
        <f>IF(N978="nulová",J978,0)</f>
        <v>0</v>
      </c>
      <c r="BJ978" s="24" t="s">
        <v>77</v>
      </c>
      <c r="BK978" s="232">
        <f>ROUND(I978*H978,2)</f>
        <v>0</v>
      </c>
      <c r="BL978" s="24" t="s">
        <v>214</v>
      </c>
      <c r="BM978" s="24" t="s">
        <v>1314</v>
      </c>
    </row>
    <row r="979" s="13" customFormat="1">
      <c r="B979" s="256"/>
      <c r="C979" s="257"/>
      <c r="D979" s="235" t="s">
        <v>182</v>
      </c>
      <c r="E979" s="258" t="s">
        <v>21</v>
      </c>
      <c r="F979" s="259" t="s">
        <v>342</v>
      </c>
      <c r="G979" s="257"/>
      <c r="H979" s="258" t="s">
        <v>21</v>
      </c>
      <c r="I979" s="260"/>
      <c r="J979" s="257"/>
      <c r="K979" s="257"/>
      <c r="L979" s="261"/>
      <c r="M979" s="262"/>
      <c r="N979" s="263"/>
      <c r="O979" s="263"/>
      <c r="P979" s="263"/>
      <c r="Q979" s="263"/>
      <c r="R979" s="263"/>
      <c r="S979" s="263"/>
      <c r="T979" s="264"/>
      <c r="AT979" s="265" t="s">
        <v>182</v>
      </c>
      <c r="AU979" s="265" t="s">
        <v>79</v>
      </c>
      <c r="AV979" s="13" t="s">
        <v>77</v>
      </c>
      <c r="AW979" s="13" t="s">
        <v>33</v>
      </c>
      <c r="AX979" s="13" t="s">
        <v>69</v>
      </c>
      <c r="AY979" s="265" t="s">
        <v>174</v>
      </c>
    </row>
    <row r="980" s="13" customFormat="1">
      <c r="B980" s="256"/>
      <c r="C980" s="257"/>
      <c r="D980" s="235" t="s">
        <v>182</v>
      </c>
      <c r="E980" s="258" t="s">
        <v>21</v>
      </c>
      <c r="F980" s="259" t="s">
        <v>1306</v>
      </c>
      <c r="G980" s="257"/>
      <c r="H980" s="258" t="s">
        <v>21</v>
      </c>
      <c r="I980" s="260"/>
      <c r="J980" s="257"/>
      <c r="K980" s="257"/>
      <c r="L980" s="261"/>
      <c r="M980" s="262"/>
      <c r="N980" s="263"/>
      <c r="O980" s="263"/>
      <c r="P980" s="263"/>
      <c r="Q980" s="263"/>
      <c r="R980" s="263"/>
      <c r="S980" s="263"/>
      <c r="T980" s="264"/>
      <c r="AT980" s="265" t="s">
        <v>182</v>
      </c>
      <c r="AU980" s="265" t="s">
        <v>79</v>
      </c>
      <c r="AV980" s="13" t="s">
        <v>77</v>
      </c>
      <c r="AW980" s="13" t="s">
        <v>33</v>
      </c>
      <c r="AX980" s="13" t="s">
        <v>69</v>
      </c>
      <c r="AY980" s="265" t="s">
        <v>174</v>
      </c>
    </row>
    <row r="981" s="11" customFormat="1">
      <c r="B981" s="233"/>
      <c r="C981" s="234"/>
      <c r="D981" s="235" t="s">
        <v>182</v>
      </c>
      <c r="E981" s="236" t="s">
        <v>21</v>
      </c>
      <c r="F981" s="237" t="s">
        <v>1307</v>
      </c>
      <c r="G981" s="234"/>
      <c r="H981" s="238">
        <v>38.100000000000001</v>
      </c>
      <c r="I981" s="239"/>
      <c r="J981" s="234"/>
      <c r="K981" s="234"/>
      <c r="L981" s="240"/>
      <c r="M981" s="241"/>
      <c r="N981" s="242"/>
      <c r="O981" s="242"/>
      <c r="P981" s="242"/>
      <c r="Q981" s="242"/>
      <c r="R981" s="242"/>
      <c r="S981" s="242"/>
      <c r="T981" s="243"/>
      <c r="AT981" s="244" t="s">
        <v>182</v>
      </c>
      <c r="AU981" s="244" t="s">
        <v>79</v>
      </c>
      <c r="AV981" s="11" t="s">
        <v>79</v>
      </c>
      <c r="AW981" s="11" t="s">
        <v>33</v>
      </c>
      <c r="AX981" s="11" t="s">
        <v>69</v>
      </c>
      <c r="AY981" s="244" t="s">
        <v>174</v>
      </c>
    </row>
    <row r="982" s="13" customFormat="1">
      <c r="B982" s="256"/>
      <c r="C982" s="257"/>
      <c r="D982" s="235" t="s">
        <v>182</v>
      </c>
      <c r="E982" s="258" t="s">
        <v>21</v>
      </c>
      <c r="F982" s="259" t="s">
        <v>1304</v>
      </c>
      <c r="G982" s="257"/>
      <c r="H982" s="258" t="s">
        <v>21</v>
      </c>
      <c r="I982" s="260"/>
      <c r="J982" s="257"/>
      <c r="K982" s="257"/>
      <c r="L982" s="261"/>
      <c r="M982" s="262"/>
      <c r="N982" s="263"/>
      <c r="O982" s="263"/>
      <c r="P982" s="263"/>
      <c r="Q982" s="263"/>
      <c r="R982" s="263"/>
      <c r="S982" s="263"/>
      <c r="T982" s="264"/>
      <c r="AT982" s="265" t="s">
        <v>182</v>
      </c>
      <c r="AU982" s="265" t="s">
        <v>79</v>
      </c>
      <c r="AV982" s="13" t="s">
        <v>77</v>
      </c>
      <c r="AW982" s="13" t="s">
        <v>33</v>
      </c>
      <c r="AX982" s="13" t="s">
        <v>69</v>
      </c>
      <c r="AY982" s="265" t="s">
        <v>174</v>
      </c>
    </row>
    <row r="983" s="11" customFormat="1">
      <c r="B983" s="233"/>
      <c r="C983" s="234"/>
      <c r="D983" s="235" t="s">
        <v>182</v>
      </c>
      <c r="E983" s="236" t="s">
        <v>21</v>
      </c>
      <c r="F983" s="237" t="s">
        <v>1305</v>
      </c>
      <c r="G983" s="234"/>
      <c r="H983" s="238">
        <v>34.109999999999999</v>
      </c>
      <c r="I983" s="239"/>
      <c r="J983" s="234"/>
      <c r="K983" s="234"/>
      <c r="L983" s="240"/>
      <c r="M983" s="241"/>
      <c r="N983" s="242"/>
      <c r="O983" s="242"/>
      <c r="P983" s="242"/>
      <c r="Q983" s="242"/>
      <c r="R983" s="242"/>
      <c r="S983" s="242"/>
      <c r="T983" s="243"/>
      <c r="AT983" s="244" t="s">
        <v>182</v>
      </c>
      <c r="AU983" s="244" t="s">
        <v>79</v>
      </c>
      <c r="AV983" s="11" t="s">
        <v>79</v>
      </c>
      <c r="AW983" s="11" t="s">
        <v>33</v>
      </c>
      <c r="AX983" s="11" t="s">
        <v>69</v>
      </c>
      <c r="AY983" s="244" t="s">
        <v>174</v>
      </c>
    </row>
    <row r="984" s="13" customFormat="1">
      <c r="B984" s="256"/>
      <c r="C984" s="257"/>
      <c r="D984" s="235" t="s">
        <v>182</v>
      </c>
      <c r="E984" s="258" t="s">
        <v>21</v>
      </c>
      <c r="F984" s="259" t="s">
        <v>1315</v>
      </c>
      <c r="G984" s="257"/>
      <c r="H984" s="258" t="s">
        <v>21</v>
      </c>
      <c r="I984" s="260"/>
      <c r="J984" s="257"/>
      <c r="K984" s="257"/>
      <c r="L984" s="261"/>
      <c r="M984" s="262"/>
      <c r="N984" s="263"/>
      <c r="O984" s="263"/>
      <c r="P984" s="263"/>
      <c r="Q984" s="263"/>
      <c r="R984" s="263"/>
      <c r="S984" s="263"/>
      <c r="T984" s="264"/>
      <c r="AT984" s="265" t="s">
        <v>182</v>
      </c>
      <c r="AU984" s="265" t="s">
        <v>79</v>
      </c>
      <c r="AV984" s="13" t="s">
        <v>77</v>
      </c>
      <c r="AW984" s="13" t="s">
        <v>33</v>
      </c>
      <c r="AX984" s="13" t="s">
        <v>69</v>
      </c>
      <c r="AY984" s="265" t="s">
        <v>174</v>
      </c>
    </row>
    <row r="985" s="11" customFormat="1">
      <c r="B985" s="233"/>
      <c r="C985" s="234"/>
      <c r="D985" s="235" t="s">
        <v>182</v>
      </c>
      <c r="E985" s="236" t="s">
        <v>21</v>
      </c>
      <c r="F985" s="237" t="s">
        <v>1316</v>
      </c>
      <c r="G985" s="234"/>
      <c r="H985" s="238">
        <v>15.42</v>
      </c>
      <c r="I985" s="239"/>
      <c r="J985" s="234"/>
      <c r="K985" s="234"/>
      <c r="L985" s="240"/>
      <c r="M985" s="241"/>
      <c r="N985" s="242"/>
      <c r="O985" s="242"/>
      <c r="P985" s="242"/>
      <c r="Q985" s="242"/>
      <c r="R985" s="242"/>
      <c r="S985" s="242"/>
      <c r="T985" s="243"/>
      <c r="AT985" s="244" t="s">
        <v>182</v>
      </c>
      <c r="AU985" s="244" t="s">
        <v>79</v>
      </c>
      <c r="AV985" s="11" t="s">
        <v>79</v>
      </c>
      <c r="AW985" s="11" t="s">
        <v>33</v>
      </c>
      <c r="AX985" s="11" t="s">
        <v>69</v>
      </c>
      <c r="AY985" s="244" t="s">
        <v>174</v>
      </c>
    </row>
    <row r="986" s="12" customFormat="1">
      <c r="B986" s="245"/>
      <c r="C986" s="246"/>
      <c r="D986" s="235" t="s">
        <v>182</v>
      </c>
      <c r="E986" s="247" t="s">
        <v>21</v>
      </c>
      <c r="F986" s="248" t="s">
        <v>184</v>
      </c>
      <c r="G986" s="246"/>
      <c r="H986" s="249">
        <v>87.629999999999995</v>
      </c>
      <c r="I986" s="250"/>
      <c r="J986" s="246"/>
      <c r="K986" s="246"/>
      <c r="L986" s="251"/>
      <c r="M986" s="252"/>
      <c r="N986" s="253"/>
      <c r="O986" s="253"/>
      <c r="P986" s="253"/>
      <c r="Q986" s="253"/>
      <c r="R986" s="253"/>
      <c r="S986" s="253"/>
      <c r="T986" s="254"/>
      <c r="AT986" s="255" t="s">
        <v>182</v>
      </c>
      <c r="AU986" s="255" t="s">
        <v>79</v>
      </c>
      <c r="AV986" s="12" t="s">
        <v>181</v>
      </c>
      <c r="AW986" s="12" t="s">
        <v>33</v>
      </c>
      <c r="AX986" s="12" t="s">
        <v>77</v>
      </c>
      <c r="AY986" s="255" t="s">
        <v>174</v>
      </c>
    </row>
    <row r="987" s="1" customFormat="1" ht="16.5" customHeight="1">
      <c r="B987" s="46"/>
      <c r="C987" s="221" t="s">
        <v>1317</v>
      </c>
      <c r="D987" s="221" t="s">
        <v>176</v>
      </c>
      <c r="E987" s="222" t="s">
        <v>1318</v>
      </c>
      <c r="F987" s="223" t="s">
        <v>1319</v>
      </c>
      <c r="G987" s="224" t="s">
        <v>201</v>
      </c>
      <c r="H987" s="225">
        <v>1781.0719999999999</v>
      </c>
      <c r="I987" s="226"/>
      <c r="J987" s="227">
        <f>ROUND(I987*H987,2)</f>
        <v>0</v>
      </c>
      <c r="K987" s="223" t="s">
        <v>21</v>
      </c>
      <c r="L987" s="72"/>
      <c r="M987" s="228" t="s">
        <v>21</v>
      </c>
      <c r="N987" s="229" t="s">
        <v>40</v>
      </c>
      <c r="O987" s="47"/>
      <c r="P987" s="230">
        <f>O987*H987</f>
        <v>0</v>
      </c>
      <c r="Q987" s="230">
        <v>0</v>
      </c>
      <c r="R987" s="230">
        <f>Q987*H987</f>
        <v>0</v>
      </c>
      <c r="S987" s="230">
        <v>0</v>
      </c>
      <c r="T987" s="231">
        <f>S987*H987</f>
        <v>0</v>
      </c>
      <c r="AR987" s="24" t="s">
        <v>214</v>
      </c>
      <c r="AT987" s="24" t="s">
        <v>176</v>
      </c>
      <c r="AU987" s="24" t="s">
        <v>79</v>
      </c>
      <c r="AY987" s="24" t="s">
        <v>174</v>
      </c>
      <c r="BE987" s="232">
        <f>IF(N987="základní",J987,0)</f>
        <v>0</v>
      </c>
      <c r="BF987" s="232">
        <f>IF(N987="snížená",J987,0)</f>
        <v>0</v>
      </c>
      <c r="BG987" s="232">
        <f>IF(N987="zákl. přenesená",J987,0)</f>
        <v>0</v>
      </c>
      <c r="BH987" s="232">
        <f>IF(N987="sníž. přenesená",J987,0)</f>
        <v>0</v>
      </c>
      <c r="BI987" s="232">
        <f>IF(N987="nulová",J987,0)</f>
        <v>0</v>
      </c>
      <c r="BJ987" s="24" t="s">
        <v>77</v>
      </c>
      <c r="BK987" s="232">
        <f>ROUND(I987*H987,2)</f>
        <v>0</v>
      </c>
      <c r="BL987" s="24" t="s">
        <v>214</v>
      </c>
      <c r="BM987" s="24" t="s">
        <v>1320</v>
      </c>
    </row>
    <row r="988" s="13" customFormat="1">
      <c r="B988" s="256"/>
      <c r="C988" s="257"/>
      <c r="D988" s="235" t="s">
        <v>182</v>
      </c>
      <c r="E988" s="258" t="s">
        <v>21</v>
      </c>
      <c r="F988" s="259" t="s">
        <v>342</v>
      </c>
      <c r="G988" s="257"/>
      <c r="H988" s="258" t="s">
        <v>21</v>
      </c>
      <c r="I988" s="260"/>
      <c r="J988" s="257"/>
      <c r="K988" s="257"/>
      <c r="L988" s="261"/>
      <c r="M988" s="262"/>
      <c r="N988" s="263"/>
      <c r="O988" s="263"/>
      <c r="P988" s="263"/>
      <c r="Q988" s="263"/>
      <c r="R988" s="263"/>
      <c r="S988" s="263"/>
      <c r="T988" s="264"/>
      <c r="AT988" s="265" t="s">
        <v>182</v>
      </c>
      <c r="AU988" s="265" t="s">
        <v>79</v>
      </c>
      <c r="AV988" s="13" t="s">
        <v>77</v>
      </c>
      <c r="AW988" s="13" t="s">
        <v>33</v>
      </c>
      <c r="AX988" s="13" t="s">
        <v>69</v>
      </c>
      <c r="AY988" s="265" t="s">
        <v>174</v>
      </c>
    </row>
    <row r="989" s="13" customFormat="1">
      <c r="B989" s="256"/>
      <c r="C989" s="257"/>
      <c r="D989" s="235" t="s">
        <v>182</v>
      </c>
      <c r="E989" s="258" t="s">
        <v>21</v>
      </c>
      <c r="F989" s="259" t="s">
        <v>1193</v>
      </c>
      <c r="G989" s="257"/>
      <c r="H989" s="258" t="s">
        <v>21</v>
      </c>
      <c r="I989" s="260"/>
      <c r="J989" s="257"/>
      <c r="K989" s="257"/>
      <c r="L989" s="261"/>
      <c r="M989" s="262"/>
      <c r="N989" s="263"/>
      <c r="O989" s="263"/>
      <c r="P989" s="263"/>
      <c r="Q989" s="263"/>
      <c r="R989" s="263"/>
      <c r="S989" s="263"/>
      <c r="T989" s="264"/>
      <c r="AT989" s="265" t="s">
        <v>182</v>
      </c>
      <c r="AU989" s="265" t="s">
        <v>79</v>
      </c>
      <c r="AV989" s="13" t="s">
        <v>77</v>
      </c>
      <c r="AW989" s="13" t="s">
        <v>33</v>
      </c>
      <c r="AX989" s="13" t="s">
        <v>69</v>
      </c>
      <c r="AY989" s="265" t="s">
        <v>174</v>
      </c>
    </row>
    <row r="990" s="11" customFormat="1">
      <c r="B990" s="233"/>
      <c r="C990" s="234"/>
      <c r="D990" s="235" t="s">
        <v>182</v>
      </c>
      <c r="E990" s="236" t="s">
        <v>21</v>
      </c>
      <c r="F990" s="237" t="s">
        <v>1321</v>
      </c>
      <c r="G990" s="234"/>
      <c r="H990" s="238">
        <v>14.166</v>
      </c>
      <c r="I990" s="239"/>
      <c r="J990" s="234"/>
      <c r="K990" s="234"/>
      <c r="L990" s="240"/>
      <c r="M990" s="241"/>
      <c r="N990" s="242"/>
      <c r="O990" s="242"/>
      <c r="P990" s="242"/>
      <c r="Q990" s="242"/>
      <c r="R990" s="242"/>
      <c r="S990" s="242"/>
      <c r="T990" s="243"/>
      <c r="AT990" s="244" t="s">
        <v>182</v>
      </c>
      <c r="AU990" s="244" t="s">
        <v>79</v>
      </c>
      <c r="AV990" s="11" t="s">
        <v>79</v>
      </c>
      <c r="AW990" s="11" t="s">
        <v>33</v>
      </c>
      <c r="AX990" s="11" t="s">
        <v>69</v>
      </c>
      <c r="AY990" s="244" t="s">
        <v>174</v>
      </c>
    </row>
    <row r="991" s="13" customFormat="1">
      <c r="B991" s="256"/>
      <c r="C991" s="257"/>
      <c r="D991" s="235" t="s">
        <v>182</v>
      </c>
      <c r="E991" s="258" t="s">
        <v>21</v>
      </c>
      <c r="F991" s="259" t="s">
        <v>1201</v>
      </c>
      <c r="G991" s="257"/>
      <c r="H991" s="258" t="s">
        <v>21</v>
      </c>
      <c r="I991" s="260"/>
      <c r="J991" s="257"/>
      <c r="K991" s="257"/>
      <c r="L991" s="261"/>
      <c r="M991" s="262"/>
      <c r="N991" s="263"/>
      <c r="O991" s="263"/>
      <c r="P991" s="263"/>
      <c r="Q991" s="263"/>
      <c r="R991" s="263"/>
      <c r="S991" s="263"/>
      <c r="T991" s="264"/>
      <c r="AT991" s="265" t="s">
        <v>182</v>
      </c>
      <c r="AU991" s="265" t="s">
        <v>79</v>
      </c>
      <c r="AV991" s="13" t="s">
        <v>77</v>
      </c>
      <c r="AW991" s="13" t="s">
        <v>33</v>
      </c>
      <c r="AX991" s="13" t="s">
        <v>69</v>
      </c>
      <c r="AY991" s="265" t="s">
        <v>174</v>
      </c>
    </row>
    <row r="992" s="11" customFormat="1">
      <c r="B992" s="233"/>
      <c r="C992" s="234"/>
      <c r="D992" s="235" t="s">
        <v>182</v>
      </c>
      <c r="E992" s="236" t="s">
        <v>21</v>
      </c>
      <c r="F992" s="237" t="s">
        <v>1322</v>
      </c>
      <c r="G992" s="234"/>
      <c r="H992" s="238">
        <v>553.65999999999997</v>
      </c>
      <c r="I992" s="239"/>
      <c r="J992" s="234"/>
      <c r="K992" s="234"/>
      <c r="L992" s="240"/>
      <c r="M992" s="241"/>
      <c r="N992" s="242"/>
      <c r="O992" s="242"/>
      <c r="P992" s="242"/>
      <c r="Q992" s="242"/>
      <c r="R992" s="242"/>
      <c r="S992" s="242"/>
      <c r="T992" s="243"/>
      <c r="AT992" s="244" t="s">
        <v>182</v>
      </c>
      <c r="AU992" s="244" t="s">
        <v>79</v>
      </c>
      <c r="AV992" s="11" t="s">
        <v>79</v>
      </c>
      <c r="AW992" s="11" t="s">
        <v>33</v>
      </c>
      <c r="AX992" s="11" t="s">
        <v>69</v>
      </c>
      <c r="AY992" s="244" t="s">
        <v>174</v>
      </c>
    </row>
    <row r="993" s="13" customFormat="1">
      <c r="B993" s="256"/>
      <c r="C993" s="257"/>
      <c r="D993" s="235" t="s">
        <v>182</v>
      </c>
      <c r="E993" s="258" t="s">
        <v>21</v>
      </c>
      <c r="F993" s="259" t="s">
        <v>1212</v>
      </c>
      <c r="G993" s="257"/>
      <c r="H993" s="258" t="s">
        <v>21</v>
      </c>
      <c r="I993" s="260"/>
      <c r="J993" s="257"/>
      <c r="K993" s="257"/>
      <c r="L993" s="261"/>
      <c r="M993" s="262"/>
      <c r="N993" s="263"/>
      <c r="O993" s="263"/>
      <c r="P993" s="263"/>
      <c r="Q993" s="263"/>
      <c r="R993" s="263"/>
      <c r="S993" s="263"/>
      <c r="T993" s="264"/>
      <c r="AT993" s="265" t="s">
        <v>182</v>
      </c>
      <c r="AU993" s="265" t="s">
        <v>79</v>
      </c>
      <c r="AV993" s="13" t="s">
        <v>77</v>
      </c>
      <c r="AW993" s="13" t="s">
        <v>33</v>
      </c>
      <c r="AX993" s="13" t="s">
        <v>69</v>
      </c>
      <c r="AY993" s="265" t="s">
        <v>174</v>
      </c>
    </row>
    <row r="994" s="11" customFormat="1">
      <c r="B994" s="233"/>
      <c r="C994" s="234"/>
      <c r="D994" s="235" t="s">
        <v>182</v>
      </c>
      <c r="E994" s="236" t="s">
        <v>21</v>
      </c>
      <c r="F994" s="237" t="s">
        <v>1323</v>
      </c>
      <c r="G994" s="234"/>
      <c r="H994" s="238">
        <v>883.34799999999996</v>
      </c>
      <c r="I994" s="239"/>
      <c r="J994" s="234"/>
      <c r="K994" s="234"/>
      <c r="L994" s="240"/>
      <c r="M994" s="241"/>
      <c r="N994" s="242"/>
      <c r="O994" s="242"/>
      <c r="P994" s="242"/>
      <c r="Q994" s="242"/>
      <c r="R994" s="242"/>
      <c r="S994" s="242"/>
      <c r="T994" s="243"/>
      <c r="AT994" s="244" t="s">
        <v>182</v>
      </c>
      <c r="AU994" s="244" t="s">
        <v>79</v>
      </c>
      <c r="AV994" s="11" t="s">
        <v>79</v>
      </c>
      <c r="AW994" s="11" t="s">
        <v>33</v>
      </c>
      <c r="AX994" s="11" t="s">
        <v>69</v>
      </c>
      <c r="AY994" s="244" t="s">
        <v>174</v>
      </c>
    </row>
    <row r="995" s="13" customFormat="1">
      <c r="B995" s="256"/>
      <c r="C995" s="257"/>
      <c r="D995" s="235" t="s">
        <v>182</v>
      </c>
      <c r="E995" s="258" t="s">
        <v>21</v>
      </c>
      <c r="F995" s="259" t="s">
        <v>1219</v>
      </c>
      <c r="G995" s="257"/>
      <c r="H995" s="258" t="s">
        <v>21</v>
      </c>
      <c r="I995" s="260"/>
      <c r="J995" s="257"/>
      <c r="K995" s="257"/>
      <c r="L995" s="261"/>
      <c r="M995" s="262"/>
      <c r="N995" s="263"/>
      <c r="O995" s="263"/>
      <c r="P995" s="263"/>
      <c r="Q995" s="263"/>
      <c r="R995" s="263"/>
      <c r="S995" s="263"/>
      <c r="T995" s="264"/>
      <c r="AT995" s="265" t="s">
        <v>182</v>
      </c>
      <c r="AU995" s="265" t="s">
        <v>79</v>
      </c>
      <c r="AV995" s="13" t="s">
        <v>77</v>
      </c>
      <c r="AW995" s="13" t="s">
        <v>33</v>
      </c>
      <c r="AX995" s="13" t="s">
        <v>69</v>
      </c>
      <c r="AY995" s="265" t="s">
        <v>174</v>
      </c>
    </row>
    <row r="996" s="11" customFormat="1">
      <c r="B996" s="233"/>
      <c r="C996" s="234"/>
      <c r="D996" s="235" t="s">
        <v>182</v>
      </c>
      <c r="E996" s="236" t="s">
        <v>21</v>
      </c>
      <c r="F996" s="237" t="s">
        <v>1324</v>
      </c>
      <c r="G996" s="234"/>
      <c r="H996" s="238">
        <v>82.572000000000003</v>
      </c>
      <c r="I996" s="239"/>
      <c r="J996" s="234"/>
      <c r="K996" s="234"/>
      <c r="L996" s="240"/>
      <c r="M996" s="241"/>
      <c r="N996" s="242"/>
      <c r="O996" s="242"/>
      <c r="P996" s="242"/>
      <c r="Q996" s="242"/>
      <c r="R996" s="242"/>
      <c r="S996" s="242"/>
      <c r="T996" s="243"/>
      <c r="AT996" s="244" t="s">
        <v>182</v>
      </c>
      <c r="AU996" s="244" t="s">
        <v>79</v>
      </c>
      <c r="AV996" s="11" t="s">
        <v>79</v>
      </c>
      <c r="AW996" s="11" t="s">
        <v>33</v>
      </c>
      <c r="AX996" s="11" t="s">
        <v>69</v>
      </c>
      <c r="AY996" s="244" t="s">
        <v>174</v>
      </c>
    </row>
    <row r="997" s="13" customFormat="1">
      <c r="B997" s="256"/>
      <c r="C997" s="257"/>
      <c r="D997" s="235" t="s">
        <v>182</v>
      </c>
      <c r="E997" s="258" t="s">
        <v>21</v>
      </c>
      <c r="F997" s="259" t="s">
        <v>1221</v>
      </c>
      <c r="G997" s="257"/>
      <c r="H997" s="258" t="s">
        <v>21</v>
      </c>
      <c r="I997" s="260"/>
      <c r="J997" s="257"/>
      <c r="K997" s="257"/>
      <c r="L997" s="261"/>
      <c r="M997" s="262"/>
      <c r="N997" s="263"/>
      <c r="O997" s="263"/>
      <c r="P997" s="263"/>
      <c r="Q997" s="263"/>
      <c r="R997" s="263"/>
      <c r="S997" s="263"/>
      <c r="T997" s="264"/>
      <c r="AT997" s="265" t="s">
        <v>182</v>
      </c>
      <c r="AU997" s="265" t="s">
        <v>79</v>
      </c>
      <c r="AV997" s="13" t="s">
        <v>77</v>
      </c>
      <c r="AW997" s="13" t="s">
        <v>33</v>
      </c>
      <c r="AX997" s="13" t="s">
        <v>69</v>
      </c>
      <c r="AY997" s="265" t="s">
        <v>174</v>
      </c>
    </row>
    <row r="998" s="11" customFormat="1">
      <c r="B998" s="233"/>
      <c r="C998" s="234"/>
      <c r="D998" s="235" t="s">
        <v>182</v>
      </c>
      <c r="E998" s="236" t="s">
        <v>21</v>
      </c>
      <c r="F998" s="237" t="s">
        <v>1325</v>
      </c>
      <c r="G998" s="234"/>
      <c r="H998" s="238">
        <v>196.88999999999999</v>
      </c>
      <c r="I998" s="239"/>
      <c r="J998" s="234"/>
      <c r="K998" s="234"/>
      <c r="L998" s="240"/>
      <c r="M998" s="241"/>
      <c r="N998" s="242"/>
      <c r="O998" s="242"/>
      <c r="P998" s="242"/>
      <c r="Q998" s="242"/>
      <c r="R998" s="242"/>
      <c r="S998" s="242"/>
      <c r="T998" s="243"/>
      <c r="AT998" s="244" t="s">
        <v>182</v>
      </c>
      <c r="AU998" s="244" t="s">
        <v>79</v>
      </c>
      <c r="AV998" s="11" t="s">
        <v>79</v>
      </c>
      <c r="AW998" s="11" t="s">
        <v>33</v>
      </c>
      <c r="AX998" s="11" t="s">
        <v>69</v>
      </c>
      <c r="AY998" s="244" t="s">
        <v>174</v>
      </c>
    </row>
    <row r="999" s="13" customFormat="1">
      <c r="B999" s="256"/>
      <c r="C999" s="257"/>
      <c r="D999" s="235" t="s">
        <v>182</v>
      </c>
      <c r="E999" s="258" t="s">
        <v>21</v>
      </c>
      <c r="F999" s="259" t="s">
        <v>1246</v>
      </c>
      <c r="G999" s="257"/>
      <c r="H999" s="258" t="s">
        <v>21</v>
      </c>
      <c r="I999" s="260"/>
      <c r="J999" s="257"/>
      <c r="K999" s="257"/>
      <c r="L999" s="261"/>
      <c r="M999" s="262"/>
      <c r="N999" s="263"/>
      <c r="O999" s="263"/>
      <c r="P999" s="263"/>
      <c r="Q999" s="263"/>
      <c r="R999" s="263"/>
      <c r="S999" s="263"/>
      <c r="T999" s="264"/>
      <c r="AT999" s="265" t="s">
        <v>182</v>
      </c>
      <c r="AU999" s="265" t="s">
        <v>79</v>
      </c>
      <c r="AV999" s="13" t="s">
        <v>77</v>
      </c>
      <c r="AW999" s="13" t="s">
        <v>33</v>
      </c>
      <c r="AX999" s="13" t="s">
        <v>69</v>
      </c>
      <c r="AY999" s="265" t="s">
        <v>174</v>
      </c>
    </row>
    <row r="1000" s="11" customFormat="1">
      <c r="B1000" s="233"/>
      <c r="C1000" s="234"/>
      <c r="D1000" s="235" t="s">
        <v>182</v>
      </c>
      <c r="E1000" s="236" t="s">
        <v>21</v>
      </c>
      <c r="F1000" s="237" t="s">
        <v>1326</v>
      </c>
      <c r="G1000" s="234"/>
      <c r="H1000" s="238">
        <v>50.436</v>
      </c>
      <c r="I1000" s="239"/>
      <c r="J1000" s="234"/>
      <c r="K1000" s="234"/>
      <c r="L1000" s="240"/>
      <c r="M1000" s="241"/>
      <c r="N1000" s="242"/>
      <c r="O1000" s="242"/>
      <c r="P1000" s="242"/>
      <c r="Q1000" s="242"/>
      <c r="R1000" s="242"/>
      <c r="S1000" s="242"/>
      <c r="T1000" s="243"/>
      <c r="AT1000" s="244" t="s">
        <v>182</v>
      </c>
      <c r="AU1000" s="244" t="s">
        <v>79</v>
      </c>
      <c r="AV1000" s="11" t="s">
        <v>79</v>
      </c>
      <c r="AW1000" s="11" t="s">
        <v>33</v>
      </c>
      <c r="AX1000" s="11" t="s">
        <v>69</v>
      </c>
      <c r="AY1000" s="244" t="s">
        <v>174</v>
      </c>
    </row>
    <row r="1001" s="12" customFormat="1">
      <c r="B1001" s="245"/>
      <c r="C1001" s="246"/>
      <c r="D1001" s="235" t="s">
        <v>182</v>
      </c>
      <c r="E1001" s="247" t="s">
        <v>21</v>
      </c>
      <c r="F1001" s="248" t="s">
        <v>184</v>
      </c>
      <c r="G1001" s="246"/>
      <c r="H1001" s="249">
        <v>1781.0719999999999</v>
      </c>
      <c r="I1001" s="250"/>
      <c r="J1001" s="246"/>
      <c r="K1001" s="246"/>
      <c r="L1001" s="251"/>
      <c r="M1001" s="252"/>
      <c r="N1001" s="253"/>
      <c r="O1001" s="253"/>
      <c r="P1001" s="253"/>
      <c r="Q1001" s="253"/>
      <c r="R1001" s="253"/>
      <c r="S1001" s="253"/>
      <c r="T1001" s="254"/>
      <c r="AT1001" s="255" t="s">
        <v>182</v>
      </c>
      <c r="AU1001" s="255" t="s">
        <v>79</v>
      </c>
      <c r="AV1001" s="12" t="s">
        <v>181</v>
      </c>
      <c r="AW1001" s="12" t="s">
        <v>33</v>
      </c>
      <c r="AX1001" s="12" t="s">
        <v>77</v>
      </c>
      <c r="AY1001" s="255" t="s">
        <v>174</v>
      </c>
    </row>
    <row r="1002" s="1" customFormat="1" ht="25.5" customHeight="1">
      <c r="B1002" s="46"/>
      <c r="C1002" s="221" t="s">
        <v>1327</v>
      </c>
      <c r="D1002" s="221" t="s">
        <v>176</v>
      </c>
      <c r="E1002" s="222" t="s">
        <v>1328</v>
      </c>
      <c r="F1002" s="223" t="s">
        <v>1329</v>
      </c>
      <c r="G1002" s="224" t="s">
        <v>201</v>
      </c>
      <c r="H1002" s="225">
        <v>668.60000000000002</v>
      </c>
      <c r="I1002" s="226"/>
      <c r="J1002" s="227">
        <f>ROUND(I1002*H1002,2)</f>
        <v>0</v>
      </c>
      <c r="K1002" s="223" t="s">
        <v>180</v>
      </c>
      <c r="L1002" s="72"/>
      <c r="M1002" s="228" t="s">
        <v>21</v>
      </c>
      <c r="N1002" s="229" t="s">
        <v>40</v>
      </c>
      <c r="O1002" s="47"/>
      <c r="P1002" s="230">
        <f>O1002*H1002</f>
        <v>0</v>
      </c>
      <c r="Q1002" s="230">
        <v>0.00010000000000000001</v>
      </c>
      <c r="R1002" s="230">
        <f>Q1002*H1002</f>
        <v>0.066860000000000003</v>
      </c>
      <c r="S1002" s="230">
        <v>0</v>
      </c>
      <c r="T1002" s="231">
        <f>S1002*H1002</f>
        <v>0</v>
      </c>
      <c r="AR1002" s="24" t="s">
        <v>181</v>
      </c>
      <c r="AT1002" s="24" t="s">
        <v>176</v>
      </c>
      <c r="AU1002" s="24" t="s">
        <v>79</v>
      </c>
      <c r="AY1002" s="24" t="s">
        <v>174</v>
      </c>
      <c r="BE1002" s="232">
        <f>IF(N1002="základní",J1002,0)</f>
        <v>0</v>
      </c>
      <c r="BF1002" s="232">
        <f>IF(N1002="snížená",J1002,0)</f>
        <v>0</v>
      </c>
      <c r="BG1002" s="232">
        <f>IF(N1002="zákl. přenesená",J1002,0)</f>
        <v>0</v>
      </c>
      <c r="BH1002" s="232">
        <f>IF(N1002="sníž. přenesená",J1002,0)</f>
        <v>0</v>
      </c>
      <c r="BI1002" s="232">
        <f>IF(N1002="nulová",J1002,0)</f>
        <v>0</v>
      </c>
      <c r="BJ1002" s="24" t="s">
        <v>77</v>
      </c>
      <c r="BK1002" s="232">
        <f>ROUND(I1002*H1002,2)</f>
        <v>0</v>
      </c>
      <c r="BL1002" s="24" t="s">
        <v>181</v>
      </c>
      <c r="BM1002" s="24" t="s">
        <v>1330</v>
      </c>
    </row>
    <row r="1003" s="11" customFormat="1">
      <c r="B1003" s="233"/>
      <c r="C1003" s="234"/>
      <c r="D1003" s="235" t="s">
        <v>182</v>
      </c>
      <c r="E1003" s="236" t="s">
        <v>21</v>
      </c>
      <c r="F1003" s="237" t="s">
        <v>1331</v>
      </c>
      <c r="G1003" s="234"/>
      <c r="H1003" s="238">
        <v>668.60000000000002</v>
      </c>
      <c r="I1003" s="239"/>
      <c r="J1003" s="234"/>
      <c r="K1003" s="234"/>
      <c r="L1003" s="240"/>
      <c r="M1003" s="241"/>
      <c r="N1003" s="242"/>
      <c r="O1003" s="242"/>
      <c r="P1003" s="242"/>
      <c r="Q1003" s="242"/>
      <c r="R1003" s="242"/>
      <c r="S1003" s="242"/>
      <c r="T1003" s="243"/>
      <c r="AT1003" s="244" t="s">
        <v>182</v>
      </c>
      <c r="AU1003" s="244" t="s">
        <v>79</v>
      </c>
      <c r="AV1003" s="11" t="s">
        <v>79</v>
      </c>
      <c r="AW1003" s="11" t="s">
        <v>33</v>
      </c>
      <c r="AX1003" s="11" t="s">
        <v>77</v>
      </c>
      <c r="AY1003" s="244" t="s">
        <v>174</v>
      </c>
    </row>
    <row r="1004" s="1" customFormat="1" ht="16.5" customHeight="1">
      <c r="B1004" s="46"/>
      <c r="C1004" s="221" t="s">
        <v>749</v>
      </c>
      <c r="D1004" s="221" t="s">
        <v>176</v>
      </c>
      <c r="E1004" s="222" t="s">
        <v>1332</v>
      </c>
      <c r="F1004" s="223" t="s">
        <v>1333</v>
      </c>
      <c r="G1004" s="224" t="s">
        <v>201</v>
      </c>
      <c r="H1004" s="225">
        <v>226.78999999999999</v>
      </c>
      <c r="I1004" s="226"/>
      <c r="J1004" s="227">
        <f>ROUND(I1004*H1004,2)</f>
        <v>0</v>
      </c>
      <c r="K1004" s="223" t="s">
        <v>21</v>
      </c>
      <c r="L1004" s="72"/>
      <c r="M1004" s="228" t="s">
        <v>21</v>
      </c>
      <c r="N1004" s="229" t="s">
        <v>40</v>
      </c>
      <c r="O1004" s="47"/>
      <c r="P1004" s="230">
        <f>O1004*H1004</f>
        <v>0</v>
      </c>
      <c r="Q1004" s="230">
        <v>0</v>
      </c>
      <c r="R1004" s="230">
        <f>Q1004*H1004</f>
        <v>0</v>
      </c>
      <c r="S1004" s="230">
        <v>0</v>
      </c>
      <c r="T1004" s="231">
        <f>S1004*H1004</f>
        <v>0</v>
      </c>
      <c r="AR1004" s="24" t="s">
        <v>214</v>
      </c>
      <c r="AT1004" s="24" t="s">
        <v>176</v>
      </c>
      <c r="AU1004" s="24" t="s">
        <v>79</v>
      </c>
      <c r="AY1004" s="24" t="s">
        <v>174</v>
      </c>
      <c r="BE1004" s="232">
        <f>IF(N1004="základní",J1004,0)</f>
        <v>0</v>
      </c>
      <c r="BF1004" s="232">
        <f>IF(N1004="snížená",J1004,0)</f>
        <v>0</v>
      </c>
      <c r="BG1004" s="232">
        <f>IF(N1004="zákl. přenesená",J1004,0)</f>
        <v>0</v>
      </c>
      <c r="BH1004" s="232">
        <f>IF(N1004="sníž. přenesená",J1004,0)</f>
        <v>0</v>
      </c>
      <c r="BI1004" s="232">
        <f>IF(N1004="nulová",J1004,0)</f>
        <v>0</v>
      </c>
      <c r="BJ1004" s="24" t="s">
        <v>77</v>
      </c>
      <c r="BK1004" s="232">
        <f>ROUND(I1004*H1004,2)</f>
        <v>0</v>
      </c>
      <c r="BL1004" s="24" t="s">
        <v>214</v>
      </c>
      <c r="BM1004" s="24" t="s">
        <v>1334</v>
      </c>
    </row>
    <row r="1005" s="13" customFormat="1">
      <c r="B1005" s="256"/>
      <c r="C1005" s="257"/>
      <c r="D1005" s="235" t="s">
        <v>182</v>
      </c>
      <c r="E1005" s="258" t="s">
        <v>21</v>
      </c>
      <c r="F1005" s="259" t="s">
        <v>514</v>
      </c>
      <c r="G1005" s="257"/>
      <c r="H1005" s="258" t="s">
        <v>21</v>
      </c>
      <c r="I1005" s="260"/>
      <c r="J1005" s="257"/>
      <c r="K1005" s="257"/>
      <c r="L1005" s="261"/>
      <c r="M1005" s="262"/>
      <c r="N1005" s="263"/>
      <c r="O1005" s="263"/>
      <c r="P1005" s="263"/>
      <c r="Q1005" s="263"/>
      <c r="R1005" s="263"/>
      <c r="S1005" s="263"/>
      <c r="T1005" s="264"/>
      <c r="AT1005" s="265" t="s">
        <v>182</v>
      </c>
      <c r="AU1005" s="265" t="s">
        <v>79</v>
      </c>
      <c r="AV1005" s="13" t="s">
        <v>77</v>
      </c>
      <c r="AW1005" s="13" t="s">
        <v>33</v>
      </c>
      <c r="AX1005" s="13" t="s">
        <v>69</v>
      </c>
      <c r="AY1005" s="265" t="s">
        <v>174</v>
      </c>
    </row>
    <row r="1006" s="11" customFormat="1">
      <c r="B1006" s="233"/>
      <c r="C1006" s="234"/>
      <c r="D1006" s="235" t="s">
        <v>182</v>
      </c>
      <c r="E1006" s="236" t="s">
        <v>21</v>
      </c>
      <c r="F1006" s="237" t="s">
        <v>1335</v>
      </c>
      <c r="G1006" s="234"/>
      <c r="H1006" s="238">
        <v>226.78999999999999</v>
      </c>
      <c r="I1006" s="239"/>
      <c r="J1006" s="234"/>
      <c r="K1006" s="234"/>
      <c r="L1006" s="240"/>
      <c r="M1006" s="241"/>
      <c r="N1006" s="242"/>
      <c r="O1006" s="242"/>
      <c r="P1006" s="242"/>
      <c r="Q1006" s="242"/>
      <c r="R1006" s="242"/>
      <c r="S1006" s="242"/>
      <c r="T1006" s="243"/>
      <c r="AT1006" s="244" t="s">
        <v>182</v>
      </c>
      <c r="AU1006" s="244" t="s">
        <v>79</v>
      </c>
      <c r="AV1006" s="11" t="s">
        <v>79</v>
      </c>
      <c r="AW1006" s="11" t="s">
        <v>33</v>
      </c>
      <c r="AX1006" s="11" t="s">
        <v>69</v>
      </c>
      <c r="AY1006" s="244" t="s">
        <v>174</v>
      </c>
    </row>
    <row r="1007" s="12" customFormat="1">
      <c r="B1007" s="245"/>
      <c r="C1007" s="246"/>
      <c r="D1007" s="235" t="s">
        <v>182</v>
      </c>
      <c r="E1007" s="247" t="s">
        <v>21</v>
      </c>
      <c r="F1007" s="248" t="s">
        <v>184</v>
      </c>
      <c r="G1007" s="246"/>
      <c r="H1007" s="249">
        <v>226.78999999999999</v>
      </c>
      <c r="I1007" s="250"/>
      <c r="J1007" s="246"/>
      <c r="K1007" s="246"/>
      <c r="L1007" s="251"/>
      <c r="M1007" s="252"/>
      <c r="N1007" s="253"/>
      <c r="O1007" s="253"/>
      <c r="P1007" s="253"/>
      <c r="Q1007" s="253"/>
      <c r="R1007" s="253"/>
      <c r="S1007" s="253"/>
      <c r="T1007" s="254"/>
      <c r="AT1007" s="255" t="s">
        <v>182</v>
      </c>
      <c r="AU1007" s="255" t="s">
        <v>79</v>
      </c>
      <c r="AV1007" s="12" t="s">
        <v>181</v>
      </c>
      <c r="AW1007" s="12" t="s">
        <v>33</v>
      </c>
      <c r="AX1007" s="12" t="s">
        <v>77</v>
      </c>
      <c r="AY1007" s="255" t="s">
        <v>174</v>
      </c>
    </row>
    <row r="1008" s="1" customFormat="1" ht="16.5" customHeight="1">
      <c r="B1008" s="46"/>
      <c r="C1008" s="221" t="s">
        <v>1336</v>
      </c>
      <c r="D1008" s="221" t="s">
        <v>176</v>
      </c>
      <c r="E1008" s="222" t="s">
        <v>1337</v>
      </c>
      <c r="F1008" s="223" t="s">
        <v>1338</v>
      </c>
      <c r="G1008" s="224" t="s">
        <v>201</v>
      </c>
      <c r="H1008" s="225">
        <v>2488.98</v>
      </c>
      <c r="I1008" s="226"/>
      <c r="J1008" s="227">
        <f>ROUND(I1008*H1008,2)</f>
        <v>0</v>
      </c>
      <c r="K1008" s="223" t="s">
        <v>21</v>
      </c>
      <c r="L1008" s="72"/>
      <c r="M1008" s="228" t="s">
        <v>21</v>
      </c>
      <c r="N1008" s="229" t="s">
        <v>40</v>
      </c>
      <c r="O1008" s="47"/>
      <c r="P1008" s="230">
        <f>O1008*H1008</f>
        <v>0</v>
      </c>
      <c r="Q1008" s="230">
        <v>0</v>
      </c>
      <c r="R1008" s="230">
        <f>Q1008*H1008</f>
        <v>0</v>
      </c>
      <c r="S1008" s="230">
        <v>0</v>
      </c>
      <c r="T1008" s="231">
        <f>S1008*H1008</f>
        <v>0</v>
      </c>
      <c r="AR1008" s="24" t="s">
        <v>214</v>
      </c>
      <c r="AT1008" s="24" t="s">
        <v>176</v>
      </c>
      <c r="AU1008" s="24" t="s">
        <v>79</v>
      </c>
      <c r="AY1008" s="24" t="s">
        <v>174</v>
      </c>
      <c r="BE1008" s="232">
        <f>IF(N1008="základní",J1008,0)</f>
        <v>0</v>
      </c>
      <c r="BF1008" s="232">
        <f>IF(N1008="snížená",J1008,0)</f>
        <v>0</v>
      </c>
      <c r="BG1008" s="232">
        <f>IF(N1008="zákl. přenesená",J1008,0)</f>
        <v>0</v>
      </c>
      <c r="BH1008" s="232">
        <f>IF(N1008="sníž. přenesená",J1008,0)</f>
        <v>0</v>
      </c>
      <c r="BI1008" s="232">
        <f>IF(N1008="nulová",J1008,0)</f>
        <v>0</v>
      </c>
      <c r="BJ1008" s="24" t="s">
        <v>77</v>
      </c>
      <c r="BK1008" s="232">
        <f>ROUND(I1008*H1008,2)</f>
        <v>0</v>
      </c>
      <c r="BL1008" s="24" t="s">
        <v>214</v>
      </c>
      <c r="BM1008" s="24" t="s">
        <v>1339</v>
      </c>
    </row>
    <row r="1009" s="13" customFormat="1">
      <c r="B1009" s="256"/>
      <c r="C1009" s="257"/>
      <c r="D1009" s="235" t="s">
        <v>182</v>
      </c>
      <c r="E1009" s="258" t="s">
        <v>21</v>
      </c>
      <c r="F1009" s="259" t="s">
        <v>342</v>
      </c>
      <c r="G1009" s="257"/>
      <c r="H1009" s="258" t="s">
        <v>21</v>
      </c>
      <c r="I1009" s="260"/>
      <c r="J1009" s="257"/>
      <c r="K1009" s="257"/>
      <c r="L1009" s="261"/>
      <c r="M1009" s="262"/>
      <c r="N1009" s="263"/>
      <c r="O1009" s="263"/>
      <c r="P1009" s="263"/>
      <c r="Q1009" s="263"/>
      <c r="R1009" s="263"/>
      <c r="S1009" s="263"/>
      <c r="T1009" s="264"/>
      <c r="AT1009" s="265" t="s">
        <v>182</v>
      </c>
      <c r="AU1009" s="265" t="s">
        <v>79</v>
      </c>
      <c r="AV1009" s="13" t="s">
        <v>77</v>
      </c>
      <c r="AW1009" s="13" t="s">
        <v>33</v>
      </c>
      <c r="AX1009" s="13" t="s">
        <v>69</v>
      </c>
      <c r="AY1009" s="265" t="s">
        <v>174</v>
      </c>
    </row>
    <row r="1010" s="13" customFormat="1">
      <c r="B1010" s="256"/>
      <c r="C1010" s="257"/>
      <c r="D1010" s="235" t="s">
        <v>182</v>
      </c>
      <c r="E1010" s="258" t="s">
        <v>21</v>
      </c>
      <c r="F1010" s="259" t="s">
        <v>1340</v>
      </c>
      <c r="G1010" s="257"/>
      <c r="H1010" s="258" t="s">
        <v>21</v>
      </c>
      <c r="I1010" s="260"/>
      <c r="J1010" s="257"/>
      <c r="K1010" s="257"/>
      <c r="L1010" s="261"/>
      <c r="M1010" s="262"/>
      <c r="N1010" s="263"/>
      <c r="O1010" s="263"/>
      <c r="P1010" s="263"/>
      <c r="Q1010" s="263"/>
      <c r="R1010" s="263"/>
      <c r="S1010" s="263"/>
      <c r="T1010" s="264"/>
      <c r="AT1010" s="265" t="s">
        <v>182</v>
      </c>
      <c r="AU1010" s="265" t="s">
        <v>79</v>
      </c>
      <c r="AV1010" s="13" t="s">
        <v>77</v>
      </c>
      <c r="AW1010" s="13" t="s">
        <v>33</v>
      </c>
      <c r="AX1010" s="13" t="s">
        <v>69</v>
      </c>
      <c r="AY1010" s="265" t="s">
        <v>174</v>
      </c>
    </row>
    <row r="1011" s="11" customFormat="1">
      <c r="B1011" s="233"/>
      <c r="C1011" s="234"/>
      <c r="D1011" s="235" t="s">
        <v>182</v>
      </c>
      <c r="E1011" s="236" t="s">
        <v>21</v>
      </c>
      <c r="F1011" s="237" t="s">
        <v>1341</v>
      </c>
      <c r="G1011" s="234"/>
      <c r="H1011" s="238">
        <v>433.11000000000001</v>
      </c>
      <c r="I1011" s="239"/>
      <c r="J1011" s="234"/>
      <c r="K1011" s="234"/>
      <c r="L1011" s="240"/>
      <c r="M1011" s="241"/>
      <c r="N1011" s="242"/>
      <c r="O1011" s="242"/>
      <c r="P1011" s="242"/>
      <c r="Q1011" s="242"/>
      <c r="R1011" s="242"/>
      <c r="S1011" s="242"/>
      <c r="T1011" s="243"/>
      <c r="AT1011" s="244" t="s">
        <v>182</v>
      </c>
      <c r="AU1011" s="244" t="s">
        <v>79</v>
      </c>
      <c r="AV1011" s="11" t="s">
        <v>79</v>
      </c>
      <c r="AW1011" s="11" t="s">
        <v>33</v>
      </c>
      <c r="AX1011" s="11" t="s">
        <v>69</v>
      </c>
      <c r="AY1011" s="244" t="s">
        <v>174</v>
      </c>
    </row>
    <row r="1012" s="11" customFormat="1">
      <c r="B1012" s="233"/>
      <c r="C1012" s="234"/>
      <c r="D1012" s="235" t="s">
        <v>182</v>
      </c>
      <c r="E1012" s="236" t="s">
        <v>21</v>
      </c>
      <c r="F1012" s="237" t="s">
        <v>1342</v>
      </c>
      <c r="G1012" s="234"/>
      <c r="H1012" s="238">
        <v>2040.99</v>
      </c>
      <c r="I1012" s="239"/>
      <c r="J1012" s="234"/>
      <c r="K1012" s="234"/>
      <c r="L1012" s="240"/>
      <c r="M1012" s="241"/>
      <c r="N1012" s="242"/>
      <c r="O1012" s="242"/>
      <c r="P1012" s="242"/>
      <c r="Q1012" s="242"/>
      <c r="R1012" s="242"/>
      <c r="S1012" s="242"/>
      <c r="T1012" s="243"/>
      <c r="AT1012" s="244" t="s">
        <v>182</v>
      </c>
      <c r="AU1012" s="244" t="s">
        <v>79</v>
      </c>
      <c r="AV1012" s="11" t="s">
        <v>79</v>
      </c>
      <c r="AW1012" s="11" t="s">
        <v>33</v>
      </c>
      <c r="AX1012" s="11" t="s">
        <v>69</v>
      </c>
      <c r="AY1012" s="244" t="s">
        <v>174</v>
      </c>
    </row>
    <row r="1013" s="13" customFormat="1">
      <c r="B1013" s="256"/>
      <c r="C1013" s="257"/>
      <c r="D1013" s="235" t="s">
        <v>182</v>
      </c>
      <c r="E1013" s="258" t="s">
        <v>21</v>
      </c>
      <c r="F1013" s="259" t="s">
        <v>1343</v>
      </c>
      <c r="G1013" s="257"/>
      <c r="H1013" s="258" t="s">
        <v>21</v>
      </c>
      <c r="I1013" s="260"/>
      <c r="J1013" s="257"/>
      <c r="K1013" s="257"/>
      <c r="L1013" s="261"/>
      <c r="M1013" s="262"/>
      <c r="N1013" s="263"/>
      <c r="O1013" s="263"/>
      <c r="P1013" s="263"/>
      <c r="Q1013" s="263"/>
      <c r="R1013" s="263"/>
      <c r="S1013" s="263"/>
      <c r="T1013" s="264"/>
      <c r="AT1013" s="265" t="s">
        <v>182</v>
      </c>
      <c r="AU1013" s="265" t="s">
        <v>79</v>
      </c>
      <c r="AV1013" s="13" t="s">
        <v>77</v>
      </c>
      <c r="AW1013" s="13" t="s">
        <v>33</v>
      </c>
      <c r="AX1013" s="13" t="s">
        <v>69</v>
      </c>
      <c r="AY1013" s="265" t="s">
        <v>174</v>
      </c>
    </row>
    <row r="1014" s="11" customFormat="1">
      <c r="B1014" s="233"/>
      <c r="C1014" s="234"/>
      <c r="D1014" s="235" t="s">
        <v>182</v>
      </c>
      <c r="E1014" s="236" t="s">
        <v>21</v>
      </c>
      <c r="F1014" s="237" t="s">
        <v>1344</v>
      </c>
      <c r="G1014" s="234"/>
      <c r="H1014" s="238">
        <v>14.880000000000001</v>
      </c>
      <c r="I1014" s="239"/>
      <c r="J1014" s="234"/>
      <c r="K1014" s="234"/>
      <c r="L1014" s="240"/>
      <c r="M1014" s="241"/>
      <c r="N1014" s="242"/>
      <c r="O1014" s="242"/>
      <c r="P1014" s="242"/>
      <c r="Q1014" s="242"/>
      <c r="R1014" s="242"/>
      <c r="S1014" s="242"/>
      <c r="T1014" s="243"/>
      <c r="AT1014" s="244" t="s">
        <v>182</v>
      </c>
      <c r="AU1014" s="244" t="s">
        <v>79</v>
      </c>
      <c r="AV1014" s="11" t="s">
        <v>79</v>
      </c>
      <c r="AW1014" s="11" t="s">
        <v>33</v>
      </c>
      <c r="AX1014" s="11" t="s">
        <v>69</v>
      </c>
      <c r="AY1014" s="244" t="s">
        <v>174</v>
      </c>
    </row>
    <row r="1015" s="12" customFormat="1">
      <c r="B1015" s="245"/>
      <c r="C1015" s="246"/>
      <c r="D1015" s="235" t="s">
        <v>182</v>
      </c>
      <c r="E1015" s="247" t="s">
        <v>21</v>
      </c>
      <c r="F1015" s="248" t="s">
        <v>184</v>
      </c>
      <c r="G1015" s="246"/>
      <c r="H1015" s="249">
        <v>2488.98</v>
      </c>
      <c r="I1015" s="250"/>
      <c r="J1015" s="246"/>
      <c r="K1015" s="246"/>
      <c r="L1015" s="251"/>
      <c r="M1015" s="252"/>
      <c r="N1015" s="253"/>
      <c r="O1015" s="253"/>
      <c r="P1015" s="253"/>
      <c r="Q1015" s="253"/>
      <c r="R1015" s="253"/>
      <c r="S1015" s="253"/>
      <c r="T1015" s="254"/>
      <c r="AT1015" s="255" t="s">
        <v>182</v>
      </c>
      <c r="AU1015" s="255" t="s">
        <v>79</v>
      </c>
      <c r="AV1015" s="12" t="s">
        <v>181</v>
      </c>
      <c r="AW1015" s="12" t="s">
        <v>33</v>
      </c>
      <c r="AX1015" s="12" t="s">
        <v>77</v>
      </c>
      <c r="AY1015" s="255" t="s">
        <v>174</v>
      </c>
    </row>
    <row r="1016" s="1" customFormat="1" ht="16.5" customHeight="1">
      <c r="B1016" s="46"/>
      <c r="C1016" s="266" t="s">
        <v>754</v>
      </c>
      <c r="D1016" s="266" t="s">
        <v>258</v>
      </c>
      <c r="E1016" s="267" t="s">
        <v>1345</v>
      </c>
      <c r="F1016" s="268" t="s">
        <v>1346</v>
      </c>
      <c r="G1016" s="269" t="s">
        <v>201</v>
      </c>
      <c r="H1016" s="270">
        <v>2737.8780000000002</v>
      </c>
      <c r="I1016" s="271"/>
      <c r="J1016" s="272">
        <f>ROUND(I1016*H1016,2)</f>
        <v>0</v>
      </c>
      <c r="K1016" s="268" t="s">
        <v>21</v>
      </c>
      <c r="L1016" s="273"/>
      <c r="M1016" s="274" t="s">
        <v>21</v>
      </c>
      <c r="N1016" s="275" t="s">
        <v>40</v>
      </c>
      <c r="O1016" s="47"/>
      <c r="P1016" s="230">
        <f>O1016*H1016</f>
        <v>0</v>
      </c>
      <c r="Q1016" s="230">
        <v>0</v>
      </c>
      <c r="R1016" s="230">
        <f>Q1016*H1016</f>
        <v>0</v>
      </c>
      <c r="S1016" s="230">
        <v>0</v>
      </c>
      <c r="T1016" s="231">
        <f>S1016*H1016</f>
        <v>0</v>
      </c>
      <c r="AR1016" s="24" t="s">
        <v>252</v>
      </c>
      <c r="AT1016" s="24" t="s">
        <v>258</v>
      </c>
      <c r="AU1016" s="24" t="s">
        <v>79</v>
      </c>
      <c r="AY1016" s="24" t="s">
        <v>174</v>
      </c>
      <c r="BE1016" s="232">
        <f>IF(N1016="základní",J1016,0)</f>
        <v>0</v>
      </c>
      <c r="BF1016" s="232">
        <f>IF(N1016="snížená",J1016,0)</f>
        <v>0</v>
      </c>
      <c r="BG1016" s="232">
        <f>IF(N1016="zákl. přenesená",J1016,0)</f>
        <v>0</v>
      </c>
      <c r="BH1016" s="232">
        <f>IF(N1016="sníž. přenesená",J1016,0)</f>
        <v>0</v>
      </c>
      <c r="BI1016" s="232">
        <f>IF(N1016="nulová",J1016,0)</f>
        <v>0</v>
      </c>
      <c r="BJ1016" s="24" t="s">
        <v>77</v>
      </c>
      <c r="BK1016" s="232">
        <f>ROUND(I1016*H1016,2)</f>
        <v>0</v>
      </c>
      <c r="BL1016" s="24" t="s">
        <v>214</v>
      </c>
      <c r="BM1016" s="24" t="s">
        <v>1347</v>
      </c>
    </row>
    <row r="1017" s="1" customFormat="1" ht="16.5" customHeight="1">
      <c r="B1017" s="46"/>
      <c r="C1017" s="221" t="s">
        <v>1348</v>
      </c>
      <c r="D1017" s="221" t="s">
        <v>176</v>
      </c>
      <c r="E1017" s="222" t="s">
        <v>1349</v>
      </c>
      <c r="F1017" s="223" t="s">
        <v>1350</v>
      </c>
      <c r="G1017" s="224" t="s">
        <v>276</v>
      </c>
      <c r="H1017" s="225">
        <v>12.33</v>
      </c>
      <c r="I1017" s="226"/>
      <c r="J1017" s="227">
        <f>ROUND(I1017*H1017,2)</f>
        <v>0</v>
      </c>
      <c r="K1017" s="223" t="s">
        <v>21</v>
      </c>
      <c r="L1017" s="72"/>
      <c r="M1017" s="228" t="s">
        <v>21</v>
      </c>
      <c r="N1017" s="229" t="s">
        <v>40</v>
      </c>
      <c r="O1017" s="47"/>
      <c r="P1017" s="230">
        <f>O1017*H1017</f>
        <v>0</v>
      </c>
      <c r="Q1017" s="230">
        <v>0</v>
      </c>
      <c r="R1017" s="230">
        <f>Q1017*H1017</f>
        <v>0</v>
      </c>
      <c r="S1017" s="230">
        <v>0</v>
      </c>
      <c r="T1017" s="231">
        <f>S1017*H1017</f>
        <v>0</v>
      </c>
      <c r="AR1017" s="24" t="s">
        <v>214</v>
      </c>
      <c r="AT1017" s="24" t="s">
        <v>176</v>
      </c>
      <c r="AU1017" s="24" t="s">
        <v>79</v>
      </c>
      <c r="AY1017" s="24" t="s">
        <v>174</v>
      </c>
      <c r="BE1017" s="232">
        <f>IF(N1017="základní",J1017,0)</f>
        <v>0</v>
      </c>
      <c r="BF1017" s="232">
        <f>IF(N1017="snížená",J1017,0)</f>
        <v>0</v>
      </c>
      <c r="BG1017" s="232">
        <f>IF(N1017="zákl. přenesená",J1017,0)</f>
        <v>0</v>
      </c>
      <c r="BH1017" s="232">
        <f>IF(N1017="sníž. přenesená",J1017,0)</f>
        <v>0</v>
      </c>
      <c r="BI1017" s="232">
        <f>IF(N1017="nulová",J1017,0)</f>
        <v>0</v>
      </c>
      <c r="BJ1017" s="24" t="s">
        <v>77</v>
      </c>
      <c r="BK1017" s="232">
        <f>ROUND(I1017*H1017,2)</f>
        <v>0</v>
      </c>
      <c r="BL1017" s="24" t="s">
        <v>214</v>
      </c>
      <c r="BM1017" s="24" t="s">
        <v>1351</v>
      </c>
    </row>
    <row r="1018" s="13" customFormat="1">
      <c r="B1018" s="256"/>
      <c r="C1018" s="257"/>
      <c r="D1018" s="235" t="s">
        <v>182</v>
      </c>
      <c r="E1018" s="258" t="s">
        <v>21</v>
      </c>
      <c r="F1018" s="259" t="s">
        <v>342</v>
      </c>
      <c r="G1018" s="257"/>
      <c r="H1018" s="258" t="s">
        <v>21</v>
      </c>
      <c r="I1018" s="260"/>
      <c r="J1018" s="257"/>
      <c r="K1018" s="257"/>
      <c r="L1018" s="261"/>
      <c r="M1018" s="262"/>
      <c r="N1018" s="263"/>
      <c r="O1018" s="263"/>
      <c r="P1018" s="263"/>
      <c r="Q1018" s="263"/>
      <c r="R1018" s="263"/>
      <c r="S1018" s="263"/>
      <c r="T1018" s="264"/>
      <c r="AT1018" s="265" t="s">
        <v>182</v>
      </c>
      <c r="AU1018" s="265" t="s">
        <v>79</v>
      </c>
      <c r="AV1018" s="13" t="s">
        <v>77</v>
      </c>
      <c r="AW1018" s="13" t="s">
        <v>33</v>
      </c>
      <c r="AX1018" s="13" t="s">
        <v>69</v>
      </c>
      <c r="AY1018" s="265" t="s">
        <v>174</v>
      </c>
    </row>
    <row r="1019" s="13" customFormat="1">
      <c r="B1019" s="256"/>
      <c r="C1019" s="257"/>
      <c r="D1019" s="235" t="s">
        <v>182</v>
      </c>
      <c r="E1019" s="258" t="s">
        <v>21</v>
      </c>
      <c r="F1019" s="259" t="s">
        <v>1352</v>
      </c>
      <c r="G1019" s="257"/>
      <c r="H1019" s="258" t="s">
        <v>21</v>
      </c>
      <c r="I1019" s="260"/>
      <c r="J1019" s="257"/>
      <c r="K1019" s="257"/>
      <c r="L1019" s="261"/>
      <c r="M1019" s="262"/>
      <c r="N1019" s="263"/>
      <c r="O1019" s="263"/>
      <c r="P1019" s="263"/>
      <c r="Q1019" s="263"/>
      <c r="R1019" s="263"/>
      <c r="S1019" s="263"/>
      <c r="T1019" s="264"/>
      <c r="AT1019" s="265" t="s">
        <v>182</v>
      </c>
      <c r="AU1019" s="265" t="s">
        <v>79</v>
      </c>
      <c r="AV1019" s="13" t="s">
        <v>77</v>
      </c>
      <c r="AW1019" s="13" t="s">
        <v>33</v>
      </c>
      <c r="AX1019" s="13" t="s">
        <v>69</v>
      </c>
      <c r="AY1019" s="265" t="s">
        <v>174</v>
      </c>
    </row>
    <row r="1020" s="11" customFormat="1">
      <c r="B1020" s="233"/>
      <c r="C1020" s="234"/>
      <c r="D1020" s="235" t="s">
        <v>182</v>
      </c>
      <c r="E1020" s="236" t="s">
        <v>21</v>
      </c>
      <c r="F1020" s="237" t="s">
        <v>1353</v>
      </c>
      <c r="G1020" s="234"/>
      <c r="H1020" s="238">
        <v>2.9500000000000002</v>
      </c>
      <c r="I1020" s="239"/>
      <c r="J1020" s="234"/>
      <c r="K1020" s="234"/>
      <c r="L1020" s="240"/>
      <c r="M1020" s="241"/>
      <c r="N1020" s="242"/>
      <c r="O1020" s="242"/>
      <c r="P1020" s="242"/>
      <c r="Q1020" s="242"/>
      <c r="R1020" s="242"/>
      <c r="S1020" s="242"/>
      <c r="T1020" s="243"/>
      <c r="AT1020" s="244" t="s">
        <v>182</v>
      </c>
      <c r="AU1020" s="244" t="s">
        <v>79</v>
      </c>
      <c r="AV1020" s="11" t="s">
        <v>79</v>
      </c>
      <c r="AW1020" s="11" t="s">
        <v>33</v>
      </c>
      <c r="AX1020" s="11" t="s">
        <v>69</v>
      </c>
      <c r="AY1020" s="244" t="s">
        <v>174</v>
      </c>
    </row>
    <row r="1021" s="11" customFormat="1">
      <c r="B1021" s="233"/>
      <c r="C1021" s="234"/>
      <c r="D1021" s="235" t="s">
        <v>182</v>
      </c>
      <c r="E1021" s="236" t="s">
        <v>21</v>
      </c>
      <c r="F1021" s="237" t="s">
        <v>1354</v>
      </c>
      <c r="G1021" s="234"/>
      <c r="H1021" s="238">
        <v>4.6900000000000004</v>
      </c>
      <c r="I1021" s="239"/>
      <c r="J1021" s="234"/>
      <c r="K1021" s="234"/>
      <c r="L1021" s="240"/>
      <c r="M1021" s="241"/>
      <c r="N1021" s="242"/>
      <c r="O1021" s="242"/>
      <c r="P1021" s="242"/>
      <c r="Q1021" s="242"/>
      <c r="R1021" s="242"/>
      <c r="S1021" s="242"/>
      <c r="T1021" s="243"/>
      <c r="AT1021" s="244" t="s">
        <v>182</v>
      </c>
      <c r="AU1021" s="244" t="s">
        <v>79</v>
      </c>
      <c r="AV1021" s="11" t="s">
        <v>79</v>
      </c>
      <c r="AW1021" s="11" t="s">
        <v>33</v>
      </c>
      <c r="AX1021" s="11" t="s">
        <v>69</v>
      </c>
      <c r="AY1021" s="244" t="s">
        <v>174</v>
      </c>
    </row>
    <row r="1022" s="13" customFormat="1">
      <c r="B1022" s="256"/>
      <c r="C1022" s="257"/>
      <c r="D1022" s="235" t="s">
        <v>182</v>
      </c>
      <c r="E1022" s="258" t="s">
        <v>21</v>
      </c>
      <c r="F1022" s="259" t="s">
        <v>1355</v>
      </c>
      <c r="G1022" s="257"/>
      <c r="H1022" s="258" t="s">
        <v>21</v>
      </c>
      <c r="I1022" s="260"/>
      <c r="J1022" s="257"/>
      <c r="K1022" s="257"/>
      <c r="L1022" s="261"/>
      <c r="M1022" s="262"/>
      <c r="N1022" s="263"/>
      <c r="O1022" s="263"/>
      <c r="P1022" s="263"/>
      <c r="Q1022" s="263"/>
      <c r="R1022" s="263"/>
      <c r="S1022" s="263"/>
      <c r="T1022" s="264"/>
      <c r="AT1022" s="265" t="s">
        <v>182</v>
      </c>
      <c r="AU1022" s="265" t="s">
        <v>79</v>
      </c>
      <c r="AV1022" s="13" t="s">
        <v>77</v>
      </c>
      <c r="AW1022" s="13" t="s">
        <v>33</v>
      </c>
      <c r="AX1022" s="13" t="s">
        <v>69</v>
      </c>
      <c r="AY1022" s="265" t="s">
        <v>174</v>
      </c>
    </row>
    <row r="1023" s="11" customFormat="1">
      <c r="B1023" s="233"/>
      <c r="C1023" s="234"/>
      <c r="D1023" s="235" t="s">
        <v>182</v>
      </c>
      <c r="E1023" s="236" t="s">
        <v>21</v>
      </c>
      <c r="F1023" s="237" t="s">
        <v>1356</v>
      </c>
      <c r="G1023" s="234"/>
      <c r="H1023" s="238">
        <v>4.6900000000000004</v>
      </c>
      <c r="I1023" s="239"/>
      <c r="J1023" s="234"/>
      <c r="K1023" s="234"/>
      <c r="L1023" s="240"/>
      <c r="M1023" s="241"/>
      <c r="N1023" s="242"/>
      <c r="O1023" s="242"/>
      <c r="P1023" s="242"/>
      <c r="Q1023" s="242"/>
      <c r="R1023" s="242"/>
      <c r="S1023" s="242"/>
      <c r="T1023" s="243"/>
      <c r="AT1023" s="244" t="s">
        <v>182</v>
      </c>
      <c r="AU1023" s="244" t="s">
        <v>79</v>
      </c>
      <c r="AV1023" s="11" t="s">
        <v>79</v>
      </c>
      <c r="AW1023" s="11" t="s">
        <v>33</v>
      </c>
      <c r="AX1023" s="11" t="s">
        <v>69</v>
      </c>
      <c r="AY1023" s="244" t="s">
        <v>174</v>
      </c>
    </row>
    <row r="1024" s="12" customFormat="1">
      <c r="B1024" s="245"/>
      <c r="C1024" s="246"/>
      <c r="D1024" s="235" t="s">
        <v>182</v>
      </c>
      <c r="E1024" s="247" t="s">
        <v>21</v>
      </c>
      <c r="F1024" s="248" t="s">
        <v>184</v>
      </c>
      <c r="G1024" s="246"/>
      <c r="H1024" s="249">
        <v>12.33</v>
      </c>
      <c r="I1024" s="250"/>
      <c r="J1024" s="246"/>
      <c r="K1024" s="246"/>
      <c r="L1024" s="251"/>
      <c r="M1024" s="252"/>
      <c r="N1024" s="253"/>
      <c r="O1024" s="253"/>
      <c r="P1024" s="253"/>
      <c r="Q1024" s="253"/>
      <c r="R1024" s="253"/>
      <c r="S1024" s="253"/>
      <c r="T1024" s="254"/>
      <c r="AT1024" s="255" t="s">
        <v>182</v>
      </c>
      <c r="AU1024" s="255" t="s">
        <v>79</v>
      </c>
      <c r="AV1024" s="12" t="s">
        <v>181</v>
      </c>
      <c r="AW1024" s="12" t="s">
        <v>33</v>
      </c>
      <c r="AX1024" s="12" t="s">
        <v>77</v>
      </c>
      <c r="AY1024" s="255" t="s">
        <v>174</v>
      </c>
    </row>
    <row r="1025" s="1" customFormat="1" ht="16.5" customHeight="1">
      <c r="B1025" s="46"/>
      <c r="C1025" s="221" t="s">
        <v>760</v>
      </c>
      <c r="D1025" s="221" t="s">
        <v>176</v>
      </c>
      <c r="E1025" s="222" t="s">
        <v>1357</v>
      </c>
      <c r="F1025" s="223" t="s">
        <v>1358</v>
      </c>
      <c r="G1025" s="224" t="s">
        <v>201</v>
      </c>
      <c r="H1025" s="225">
        <v>832.13999999999999</v>
      </c>
      <c r="I1025" s="226"/>
      <c r="J1025" s="227">
        <f>ROUND(I1025*H1025,2)</f>
        <v>0</v>
      </c>
      <c r="K1025" s="223" t="s">
        <v>21</v>
      </c>
      <c r="L1025" s="72"/>
      <c r="M1025" s="228" t="s">
        <v>21</v>
      </c>
      <c r="N1025" s="229" t="s">
        <v>40</v>
      </c>
      <c r="O1025" s="47"/>
      <c r="P1025" s="230">
        <f>O1025*H1025</f>
        <v>0</v>
      </c>
      <c r="Q1025" s="230">
        <v>0</v>
      </c>
      <c r="R1025" s="230">
        <f>Q1025*H1025</f>
        <v>0</v>
      </c>
      <c r="S1025" s="230">
        <v>0</v>
      </c>
      <c r="T1025" s="231">
        <f>S1025*H1025</f>
        <v>0</v>
      </c>
      <c r="AR1025" s="24" t="s">
        <v>214</v>
      </c>
      <c r="AT1025" s="24" t="s">
        <v>176</v>
      </c>
      <c r="AU1025" s="24" t="s">
        <v>79</v>
      </c>
      <c r="AY1025" s="24" t="s">
        <v>174</v>
      </c>
      <c r="BE1025" s="232">
        <f>IF(N1025="základní",J1025,0)</f>
        <v>0</v>
      </c>
      <c r="BF1025" s="232">
        <f>IF(N1025="snížená",J1025,0)</f>
        <v>0</v>
      </c>
      <c r="BG1025" s="232">
        <f>IF(N1025="zákl. přenesená",J1025,0)</f>
        <v>0</v>
      </c>
      <c r="BH1025" s="232">
        <f>IF(N1025="sníž. přenesená",J1025,0)</f>
        <v>0</v>
      </c>
      <c r="BI1025" s="232">
        <f>IF(N1025="nulová",J1025,0)</f>
        <v>0</v>
      </c>
      <c r="BJ1025" s="24" t="s">
        <v>77</v>
      </c>
      <c r="BK1025" s="232">
        <f>ROUND(I1025*H1025,2)</f>
        <v>0</v>
      </c>
      <c r="BL1025" s="24" t="s">
        <v>214</v>
      </c>
      <c r="BM1025" s="24" t="s">
        <v>1359</v>
      </c>
    </row>
    <row r="1026" s="13" customFormat="1">
      <c r="B1026" s="256"/>
      <c r="C1026" s="257"/>
      <c r="D1026" s="235" t="s">
        <v>182</v>
      </c>
      <c r="E1026" s="258" t="s">
        <v>21</v>
      </c>
      <c r="F1026" s="259" t="s">
        <v>342</v>
      </c>
      <c r="G1026" s="257"/>
      <c r="H1026" s="258" t="s">
        <v>21</v>
      </c>
      <c r="I1026" s="260"/>
      <c r="J1026" s="257"/>
      <c r="K1026" s="257"/>
      <c r="L1026" s="261"/>
      <c r="M1026" s="262"/>
      <c r="N1026" s="263"/>
      <c r="O1026" s="263"/>
      <c r="P1026" s="263"/>
      <c r="Q1026" s="263"/>
      <c r="R1026" s="263"/>
      <c r="S1026" s="263"/>
      <c r="T1026" s="264"/>
      <c r="AT1026" s="265" t="s">
        <v>182</v>
      </c>
      <c r="AU1026" s="265" t="s">
        <v>79</v>
      </c>
      <c r="AV1026" s="13" t="s">
        <v>77</v>
      </c>
      <c r="AW1026" s="13" t="s">
        <v>33</v>
      </c>
      <c r="AX1026" s="13" t="s">
        <v>69</v>
      </c>
      <c r="AY1026" s="265" t="s">
        <v>174</v>
      </c>
    </row>
    <row r="1027" s="13" customFormat="1">
      <c r="B1027" s="256"/>
      <c r="C1027" s="257"/>
      <c r="D1027" s="235" t="s">
        <v>182</v>
      </c>
      <c r="E1027" s="258" t="s">
        <v>21</v>
      </c>
      <c r="F1027" s="259" t="s">
        <v>1027</v>
      </c>
      <c r="G1027" s="257"/>
      <c r="H1027" s="258" t="s">
        <v>21</v>
      </c>
      <c r="I1027" s="260"/>
      <c r="J1027" s="257"/>
      <c r="K1027" s="257"/>
      <c r="L1027" s="261"/>
      <c r="M1027" s="262"/>
      <c r="N1027" s="263"/>
      <c r="O1027" s="263"/>
      <c r="P1027" s="263"/>
      <c r="Q1027" s="263"/>
      <c r="R1027" s="263"/>
      <c r="S1027" s="263"/>
      <c r="T1027" s="264"/>
      <c r="AT1027" s="265" t="s">
        <v>182</v>
      </c>
      <c r="AU1027" s="265" t="s">
        <v>79</v>
      </c>
      <c r="AV1027" s="13" t="s">
        <v>77</v>
      </c>
      <c r="AW1027" s="13" t="s">
        <v>33</v>
      </c>
      <c r="AX1027" s="13" t="s">
        <v>69</v>
      </c>
      <c r="AY1027" s="265" t="s">
        <v>174</v>
      </c>
    </row>
    <row r="1028" s="11" customFormat="1">
      <c r="B1028" s="233"/>
      <c r="C1028" s="234"/>
      <c r="D1028" s="235" t="s">
        <v>182</v>
      </c>
      <c r="E1028" s="236" t="s">
        <v>21</v>
      </c>
      <c r="F1028" s="237" t="s">
        <v>1028</v>
      </c>
      <c r="G1028" s="234"/>
      <c r="H1028" s="238">
        <v>144.37000000000001</v>
      </c>
      <c r="I1028" s="239"/>
      <c r="J1028" s="234"/>
      <c r="K1028" s="234"/>
      <c r="L1028" s="240"/>
      <c r="M1028" s="241"/>
      <c r="N1028" s="242"/>
      <c r="O1028" s="242"/>
      <c r="P1028" s="242"/>
      <c r="Q1028" s="242"/>
      <c r="R1028" s="242"/>
      <c r="S1028" s="242"/>
      <c r="T1028" s="243"/>
      <c r="AT1028" s="244" t="s">
        <v>182</v>
      </c>
      <c r="AU1028" s="244" t="s">
        <v>79</v>
      </c>
      <c r="AV1028" s="11" t="s">
        <v>79</v>
      </c>
      <c r="AW1028" s="11" t="s">
        <v>33</v>
      </c>
      <c r="AX1028" s="11" t="s">
        <v>69</v>
      </c>
      <c r="AY1028" s="244" t="s">
        <v>174</v>
      </c>
    </row>
    <row r="1029" s="11" customFormat="1">
      <c r="B1029" s="233"/>
      <c r="C1029" s="234"/>
      <c r="D1029" s="235" t="s">
        <v>182</v>
      </c>
      <c r="E1029" s="236" t="s">
        <v>21</v>
      </c>
      <c r="F1029" s="237" t="s">
        <v>1029</v>
      </c>
      <c r="G1029" s="234"/>
      <c r="H1029" s="238">
        <v>680.33000000000004</v>
      </c>
      <c r="I1029" s="239"/>
      <c r="J1029" s="234"/>
      <c r="K1029" s="234"/>
      <c r="L1029" s="240"/>
      <c r="M1029" s="241"/>
      <c r="N1029" s="242"/>
      <c r="O1029" s="242"/>
      <c r="P1029" s="242"/>
      <c r="Q1029" s="242"/>
      <c r="R1029" s="242"/>
      <c r="S1029" s="242"/>
      <c r="T1029" s="243"/>
      <c r="AT1029" s="244" t="s">
        <v>182</v>
      </c>
      <c r="AU1029" s="244" t="s">
        <v>79</v>
      </c>
      <c r="AV1029" s="11" t="s">
        <v>79</v>
      </c>
      <c r="AW1029" s="11" t="s">
        <v>33</v>
      </c>
      <c r="AX1029" s="11" t="s">
        <v>69</v>
      </c>
      <c r="AY1029" s="244" t="s">
        <v>174</v>
      </c>
    </row>
    <row r="1030" s="13" customFormat="1">
      <c r="B1030" s="256"/>
      <c r="C1030" s="257"/>
      <c r="D1030" s="235" t="s">
        <v>182</v>
      </c>
      <c r="E1030" s="258" t="s">
        <v>21</v>
      </c>
      <c r="F1030" s="259" t="s">
        <v>1030</v>
      </c>
      <c r="G1030" s="257"/>
      <c r="H1030" s="258" t="s">
        <v>21</v>
      </c>
      <c r="I1030" s="260"/>
      <c r="J1030" s="257"/>
      <c r="K1030" s="257"/>
      <c r="L1030" s="261"/>
      <c r="M1030" s="262"/>
      <c r="N1030" s="263"/>
      <c r="O1030" s="263"/>
      <c r="P1030" s="263"/>
      <c r="Q1030" s="263"/>
      <c r="R1030" s="263"/>
      <c r="S1030" s="263"/>
      <c r="T1030" s="264"/>
      <c r="AT1030" s="265" t="s">
        <v>182</v>
      </c>
      <c r="AU1030" s="265" t="s">
        <v>79</v>
      </c>
      <c r="AV1030" s="13" t="s">
        <v>77</v>
      </c>
      <c r="AW1030" s="13" t="s">
        <v>33</v>
      </c>
      <c r="AX1030" s="13" t="s">
        <v>69</v>
      </c>
      <c r="AY1030" s="265" t="s">
        <v>174</v>
      </c>
    </row>
    <row r="1031" s="11" customFormat="1">
      <c r="B1031" s="233"/>
      <c r="C1031" s="234"/>
      <c r="D1031" s="235" t="s">
        <v>182</v>
      </c>
      <c r="E1031" s="236" t="s">
        <v>21</v>
      </c>
      <c r="F1031" s="237" t="s">
        <v>1031</v>
      </c>
      <c r="G1031" s="234"/>
      <c r="H1031" s="238">
        <v>7.4400000000000004</v>
      </c>
      <c r="I1031" s="239"/>
      <c r="J1031" s="234"/>
      <c r="K1031" s="234"/>
      <c r="L1031" s="240"/>
      <c r="M1031" s="241"/>
      <c r="N1031" s="242"/>
      <c r="O1031" s="242"/>
      <c r="P1031" s="242"/>
      <c r="Q1031" s="242"/>
      <c r="R1031" s="242"/>
      <c r="S1031" s="242"/>
      <c r="T1031" s="243"/>
      <c r="AT1031" s="244" t="s">
        <v>182</v>
      </c>
      <c r="AU1031" s="244" t="s">
        <v>79</v>
      </c>
      <c r="AV1031" s="11" t="s">
        <v>79</v>
      </c>
      <c r="AW1031" s="11" t="s">
        <v>33</v>
      </c>
      <c r="AX1031" s="11" t="s">
        <v>69</v>
      </c>
      <c r="AY1031" s="244" t="s">
        <v>174</v>
      </c>
    </row>
    <row r="1032" s="12" customFormat="1">
      <c r="B1032" s="245"/>
      <c r="C1032" s="246"/>
      <c r="D1032" s="235" t="s">
        <v>182</v>
      </c>
      <c r="E1032" s="247" t="s">
        <v>21</v>
      </c>
      <c r="F1032" s="248" t="s">
        <v>184</v>
      </c>
      <c r="G1032" s="246"/>
      <c r="H1032" s="249">
        <v>832.13999999999999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AT1032" s="255" t="s">
        <v>182</v>
      </c>
      <c r="AU1032" s="255" t="s">
        <v>79</v>
      </c>
      <c r="AV1032" s="12" t="s">
        <v>181</v>
      </c>
      <c r="AW1032" s="12" t="s">
        <v>33</v>
      </c>
      <c r="AX1032" s="12" t="s">
        <v>77</v>
      </c>
      <c r="AY1032" s="255" t="s">
        <v>174</v>
      </c>
    </row>
    <row r="1033" s="1" customFormat="1" ht="25.5" customHeight="1">
      <c r="B1033" s="46"/>
      <c r="C1033" s="221" t="s">
        <v>1360</v>
      </c>
      <c r="D1033" s="221" t="s">
        <v>176</v>
      </c>
      <c r="E1033" s="222" t="s">
        <v>1361</v>
      </c>
      <c r="F1033" s="223" t="s">
        <v>1362</v>
      </c>
      <c r="G1033" s="224" t="s">
        <v>1038</v>
      </c>
      <c r="H1033" s="276"/>
      <c r="I1033" s="226"/>
      <c r="J1033" s="227">
        <f>ROUND(I1033*H1033,2)</f>
        <v>0</v>
      </c>
      <c r="K1033" s="223" t="s">
        <v>180</v>
      </c>
      <c r="L1033" s="72"/>
      <c r="M1033" s="228" t="s">
        <v>21</v>
      </c>
      <c r="N1033" s="229" t="s">
        <v>40</v>
      </c>
      <c r="O1033" s="47"/>
      <c r="P1033" s="230">
        <f>O1033*H1033</f>
        <v>0</v>
      </c>
      <c r="Q1033" s="230">
        <v>0</v>
      </c>
      <c r="R1033" s="230">
        <f>Q1033*H1033</f>
        <v>0</v>
      </c>
      <c r="S1033" s="230">
        <v>0</v>
      </c>
      <c r="T1033" s="231">
        <f>S1033*H1033</f>
        <v>0</v>
      </c>
      <c r="AR1033" s="24" t="s">
        <v>214</v>
      </c>
      <c r="AT1033" s="24" t="s">
        <v>176</v>
      </c>
      <c r="AU1033" s="24" t="s">
        <v>79</v>
      </c>
      <c r="AY1033" s="24" t="s">
        <v>174</v>
      </c>
      <c r="BE1033" s="232">
        <f>IF(N1033="základní",J1033,0)</f>
        <v>0</v>
      </c>
      <c r="BF1033" s="232">
        <f>IF(N1033="snížená",J1033,0)</f>
        <v>0</v>
      </c>
      <c r="BG1033" s="232">
        <f>IF(N1033="zákl. přenesená",J1033,0)</f>
        <v>0</v>
      </c>
      <c r="BH1033" s="232">
        <f>IF(N1033="sníž. přenesená",J1033,0)</f>
        <v>0</v>
      </c>
      <c r="BI1033" s="232">
        <f>IF(N1033="nulová",J1033,0)</f>
        <v>0</v>
      </c>
      <c r="BJ1033" s="24" t="s">
        <v>77</v>
      </c>
      <c r="BK1033" s="232">
        <f>ROUND(I1033*H1033,2)</f>
        <v>0</v>
      </c>
      <c r="BL1033" s="24" t="s">
        <v>214</v>
      </c>
      <c r="BM1033" s="24" t="s">
        <v>1363</v>
      </c>
    </row>
    <row r="1034" s="10" customFormat="1" ht="29.88" customHeight="1">
      <c r="B1034" s="205"/>
      <c r="C1034" s="206"/>
      <c r="D1034" s="207" t="s">
        <v>68</v>
      </c>
      <c r="E1034" s="219" t="s">
        <v>1364</v>
      </c>
      <c r="F1034" s="219" t="s">
        <v>1365</v>
      </c>
      <c r="G1034" s="206"/>
      <c r="H1034" s="206"/>
      <c r="I1034" s="209"/>
      <c r="J1034" s="220">
        <f>BK1034</f>
        <v>0</v>
      </c>
      <c r="K1034" s="206"/>
      <c r="L1034" s="211"/>
      <c r="M1034" s="212"/>
      <c r="N1034" s="213"/>
      <c r="O1034" s="213"/>
      <c r="P1034" s="214">
        <f>SUM(P1035:P1056)</f>
        <v>0</v>
      </c>
      <c r="Q1034" s="213"/>
      <c r="R1034" s="214">
        <f>SUM(R1035:R1056)</f>
        <v>0</v>
      </c>
      <c r="S1034" s="213"/>
      <c r="T1034" s="215">
        <f>SUM(T1035:T1056)</f>
        <v>0</v>
      </c>
      <c r="AR1034" s="216" t="s">
        <v>79</v>
      </c>
      <c r="AT1034" s="217" t="s">
        <v>68</v>
      </c>
      <c r="AU1034" s="217" t="s">
        <v>77</v>
      </c>
      <c r="AY1034" s="216" t="s">
        <v>174</v>
      </c>
      <c r="BK1034" s="218">
        <f>SUM(BK1035:BK1056)</f>
        <v>0</v>
      </c>
    </row>
    <row r="1035" s="1" customFormat="1" ht="38.25" customHeight="1">
      <c r="B1035" s="46"/>
      <c r="C1035" s="221" t="s">
        <v>764</v>
      </c>
      <c r="D1035" s="221" t="s">
        <v>176</v>
      </c>
      <c r="E1035" s="222" t="s">
        <v>1366</v>
      </c>
      <c r="F1035" s="223" t="s">
        <v>1367</v>
      </c>
      <c r="G1035" s="224" t="s">
        <v>272</v>
      </c>
      <c r="H1035" s="225">
        <v>1</v>
      </c>
      <c r="I1035" s="226"/>
      <c r="J1035" s="227">
        <f>ROUND(I1035*H1035,2)</f>
        <v>0</v>
      </c>
      <c r="K1035" s="223" t="s">
        <v>21</v>
      </c>
      <c r="L1035" s="72"/>
      <c r="M1035" s="228" t="s">
        <v>21</v>
      </c>
      <c r="N1035" s="229" t="s">
        <v>40</v>
      </c>
      <c r="O1035" s="47"/>
      <c r="P1035" s="230">
        <f>O1035*H1035</f>
        <v>0</v>
      </c>
      <c r="Q1035" s="230">
        <v>0</v>
      </c>
      <c r="R1035" s="230">
        <f>Q1035*H1035</f>
        <v>0</v>
      </c>
      <c r="S1035" s="230">
        <v>0</v>
      </c>
      <c r="T1035" s="231">
        <f>S1035*H1035</f>
        <v>0</v>
      </c>
      <c r="AR1035" s="24" t="s">
        <v>214</v>
      </c>
      <c r="AT1035" s="24" t="s">
        <v>176</v>
      </c>
      <c r="AU1035" s="24" t="s">
        <v>79</v>
      </c>
      <c r="AY1035" s="24" t="s">
        <v>174</v>
      </c>
      <c r="BE1035" s="232">
        <f>IF(N1035="základní",J1035,0)</f>
        <v>0</v>
      </c>
      <c r="BF1035" s="232">
        <f>IF(N1035="snížená",J1035,0)</f>
        <v>0</v>
      </c>
      <c r="BG1035" s="232">
        <f>IF(N1035="zákl. přenesená",J1035,0)</f>
        <v>0</v>
      </c>
      <c r="BH1035" s="232">
        <f>IF(N1035="sníž. přenesená",J1035,0)</f>
        <v>0</v>
      </c>
      <c r="BI1035" s="232">
        <f>IF(N1035="nulová",J1035,0)</f>
        <v>0</v>
      </c>
      <c r="BJ1035" s="24" t="s">
        <v>77</v>
      </c>
      <c r="BK1035" s="232">
        <f>ROUND(I1035*H1035,2)</f>
        <v>0</v>
      </c>
      <c r="BL1035" s="24" t="s">
        <v>214</v>
      </c>
      <c r="BM1035" s="24" t="s">
        <v>1368</v>
      </c>
    </row>
    <row r="1036" s="11" customFormat="1">
      <c r="B1036" s="233"/>
      <c r="C1036" s="234"/>
      <c r="D1036" s="235" t="s">
        <v>182</v>
      </c>
      <c r="E1036" s="236" t="s">
        <v>21</v>
      </c>
      <c r="F1036" s="237" t="s">
        <v>1369</v>
      </c>
      <c r="G1036" s="234"/>
      <c r="H1036" s="238">
        <v>1</v>
      </c>
      <c r="I1036" s="239"/>
      <c r="J1036" s="234"/>
      <c r="K1036" s="234"/>
      <c r="L1036" s="240"/>
      <c r="M1036" s="241"/>
      <c r="N1036" s="242"/>
      <c r="O1036" s="242"/>
      <c r="P1036" s="242"/>
      <c r="Q1036" s="242"/>
      <c r="R1036" s="242"/>
      <c r="S1036" s="242"/>
      <c r="T1036" s="243"/>
      <c r="AT1036" s="244" t="s">
        <v>182</v>
      </c>
      <c r="AU1036" s="244" t="s">
        <v>79</v>
      </c>
      <c r="AV1036" s="11" t="s">
        <v>79</v>
      </c>
      <c r="AW1036" s="11" t="s">
        <v>33</v>
      </c>
      <c r="AX1036" s="11" t="s">
        <v>69</v>
      </c>
      <c r="AY1036" s="244" t="s">
        <v>174</v>
      </c>
    </row>
    <row r="1037" s="12" customFormat="1">
      <c r="B1037" s="245"/>
      <c r="C1037" s="246"/>
      <c r="D1037" s="235" t="s">
        <v>182</v>
      </c>
      <c r="E1037" s="247" t="s">
        <v>21</v>
      </c>
      <c r="F1037" s="248" t="s">
        <v>184</v>
      </c>
      <c r="G1037" s="246"/>
      <c r="H1037" s="249">
        <v>1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AT1037" s="255" t="s">
        <v>182</v>
      </c>
      <c r="AU1037" s="255" t="s">
        <v>79</v>
      </c>
      <c r="AV1037" s="12" t="s">
        <v>181</v>
      </c>
      <c r="AW1037" s="12" t="s">
        <v>33</v>
      </c>
      <c r="AX1037" s="12" t="s">
        <v>77</v>
      </c>
      <c r="AY1037" s="255" t="s">
        <v>174</v>
      </c>
    </row>
    <row r="1038" s="1" customFormat="1" ht="38.25" customHeight="1">
      <c r="B1038" s="46"/>
      <c r="C1038" s="221" t="s">
        <v>1370</v>
      </c>
      <c r="D1038" s="221" t="s">
        <v>176</v>
      </c>
      <c r="E1038" s="222" t="s">
        <v>1371</v>
      </c>
      <c r="F1038" s="223" t="s">
        <v>1372</v>
      </c>
      <c r="G1038" s="224" t="s">
        <v>272</v>
      </c>
      <c r="H1038" s="225">
        <v>6</v>
      </c>
      <c r="I1038" s="226"/>
      <c r="J1038" s="227">
        <f>ROUND(I1038*H1038,2)</f>
        <v>0</v>
      </c>
      <c r="K1038" s="223" t="s">
        <v>21</v>
      </c>
      <c r="L1038" s="72"/>
      <c r="M1038" s="228" t="s">
        <v>21</v>
      </c>
      <c r="N1038" s="229" t="s">
        <v>40</v>
      </c>
      <c r="O1038" s="47"/>
      <c r="P1038" s="230">
        <f>O1038*H1038</f>
        <v>0</v>
      </c>
      <c r="Q1038" s="230">
        <v>0</v>
      </c>
      <c r="R1038" s="230">
        <f>Q1038*H1038</f>
        <v>0</v>
      </c>
      <c r="S1038" s="230">
        <v>0</v>
      </c>
      <c r="T1038" s="231">
        <f>S1038*H1038</f>
        <v>0</v>
      </c>
      <c r="AR1038" s="24" t="s">
        <v>214</v>
      </c>
      <c r="AT1038" s="24" t="s">
        <v>176</v>
      </c>
      <c r="AU1038" s="24" t="s">
        <v>79</v>
      </c>
      <c r="AY1038" s="24" t="s">
        <v>174</v>
      </c>
      <c r="BE1038" s="232">
        <f>IF(N1038="základní",J1038,0)</f>
        <v>0</v>
      </c>
      <c r="BF1038" s="232">
        <f>IF(N1038="snížená",J1038,0)</f>
        <v>0</v>
      </c>
      <c r="BG1038" s="232">
        <f>IF(N1038="zákl. přenesená",J1038,0)</f>
        <v>0</v>
      </c>
      <c r="BH1038" s="232">
        <f>IF(N1038="sníž. přenesená",J1038,0)</f>
        <v>0</v>
      </c>
      <c r="BI1038" s="232">
        <f>IF(N1038="nulová",J1038,0)</f>
        <v>0</v>
      </c>
      <c r="BJ1038" s="24" t="s">
        <v>77</v>
      </c>
      <c r="BK1038" s="232">
        <f>ROUND(I1038*H1038,2)</f>
        <v>0</v>
      </c>
      <c r="BL1038" s="24" t="s">
        <v>214</v>
      </c>
      <c r="BM1038" s="24" t="s">
        <v>1373</v>
      </c>
    </row>
    <row r="1039" s="11" customFormat="1">
      <c r="B1039" s="233"/>
      <c r="C1039" s="234"/>
      <c r="D1039" s="235" t="s">
        <v>182</v>
      </c>
      <c r="E1039" s="236" t="s">
        <v>21</v>
      </c>
      <c r="F1039" s="237" t="s">
        <v>1374</v>
      </c>
      <c r="G1039" s="234"/>
      <c r="H1039" s="238">
        <v>6</v>
      </c>
      <c r="I1039" s="239"/>
      <c r="J1039" s="234"/>
      <c r="K1039" s="234"/>
      <c r="L1039" s="240"/>
      <c r="M1039" s="241"/>
      <c r="N1039" s="242"/>
      <c r="O1039" s="242"/>
      <c r="P1039" s="242"/>
      <c r="Q1039" s="242"/>
      <c r="R1039" s="242"/>
      <c r="S1039" s="242"/>
      <c r="T1039" s="243"/>
      <c r="AT1039" s="244" t="s">
        <v>182</v>
      </c>
      <c r="AU1039" s="244" t="s">
        <v>79</v>
      </c>
      <c r="AV1039" s="11" t="s">
        <v>79</v>
      </c>
      <c r="AW1039" s="11" t="s">
        <v>33</v>
      </c>
      <c r="AX1039" s="11" t="s">
        <v>69</v>
      </c>
      <c r="AY1039" s="244" t="s">
        <v>174</v>
      </c>
    </row>
    <row r="1040" s="12" customFormat="1">
      <c r="B1040" s="245"/>
      <c r="C1040" s="246"/>
      <c r="D1040" s="235" t="s">
        <v>182</v>
      </c>
      <c r="E1040" s="247" t="s">
        <v>21</v>
      </c>
      <c r="F1040" s="248" t="s">
        <v>184</v>
      </c>
      <c r="G1040" s="246"/>
      <c r="H1040" s="249">
        <v>6</v>
      </c>
      <c r="I1040" s="250"/>
      <c r="J1040" s="246"/>
      <c r="K1040" s="246"/>
      <c r="L1040" s="251"/>
      <c r="M1040" s="252"/>
      <c r="N1040" s="253"/>
      <c r="O1040" s="253"/>
      <c r="P1040" s="253"/>
      <c r="Q1040" s="253"/>
      <c r="R1040" s="253"/>
      <c r="S1040" s="253"/>
      <c r="T1040" s="254"/>
      <c r="AT1040" s="255" t="s">
        <v>182</v>
      </c>
      <c r="AU1040" s="255" t="s">
        <v>79</v>
      </c>
      <c r="AV1040" s="12" t="s">
        <v>181</v>
      </c>
      <c r="AW1040" s="12" t="s">
        <v>33</v>
      </c>
      <c r="AX1040" s="12" t="s">
        <v>77</v>
      </c>
      <c r="AY1040" s="255" t="s">
        <v>174</v>
      </c>
    </row>
    <row r="1041" s="1" customFormat="1" ht="38.25" customHeight="1">
      <c r="B1041" s="46"/>
      <c r="C1041" s="221" t="s">
        <v>769</v>
      </c>
      <c r="D1041" s="221" t="s">
        <v>176</v>
      </c>
      <c r="E1041" s="222" t="s">
        <v>1375</v>
      </c>
      <c r="F1041" s="223" t="s">
        <v>1376</v>
      </c>
      <c r="G1041" s="224" t="s">
        <v>272</v>
      </c>
      <c r="H1041" s="225">
        <v>1</v>
      </c>
      <c r="I1041" s="226"/>
      <c r="J1041" s="227">
        <f>ROUND(I1041*H1041,2)</f>
        <v>0</v>
      </c>
      <c r="K1041" s="223" t="s">
        <v>21</v>
      </c>
      <c r="L1041" s="72"/>
      <c r="M1041" s="228" t="s">
        <v>21</v>
      </c>
      <c r="N1041" s="229" t="s">
        <v>40</v>
      </c>
      <c r="O1041" s="47"/>
      <c r="P1041" s="230">
        <f>O1041*H1041</f>
        <v>0</v>
      </c>
      <c r="Q1041" s="230">
        <v>0</v>
      </c>
      <c r="R1041" s="230">
        <f>Q1041*H1041</f>
        <v>0</v>
      </c>
      <c r="S1041" s="230">
        <v>0</v>
      </c>
      <c r="T1041" s="231">
        <f>S1041*H1041</f>
        <v>0</v>
      </c>
      <c r="AR1041" s="24" t="s">
        <v>214</v>
      </c>
      <c r="AT1041" s="24" t="s">
        <v>176</v>
      </c>
      <c r="AU1041" s="24" t="s">
        <v>79</v>
      </c>
      <c r="AY1041" s="24" t="s">
        <v>174</v>
      </c>
      <c r="BE1041" s="232">
        <f>IF(N1041="základní",J1041,0)</f>
        <v>0</v>
      </c>
      <c r="BF1041" s="232">
        <f>IF(N1041="snížená",J1041,0)</f>
        <v>0</v>
      </c>
      <c r="BG1041" s="232">
        <f>IF(N1041="zákl. přenesená",J1041,0)</f>
        <v>0</v>
      </c>
      <c r="BH1041" s="232">
        <f>IF(N1041="sníž. přenesená",J1041,0)</f>
        <v>0</v>
      </c>
      <c r="BI1041" s="232">
        <f>IF(N1041="nulová",J1041,0)</f>
        <v>0</v>
      </c>
      <c r="BJ1041" s="24" t="s">
        <v>77</v>
      </c>
      <c r="BK1041" s="232">
        <f>ROUND(I1041*H1041,2)</f>
        <v>0</v>
      </c>
      <c r="BL1041" s="24" t="s">
        <v>214</v>
      </c>
      <c r="BM1041" s="24" t="s">
        <v>1377</v>
      </c>
    </row>
    <row r="1042" s="11" customFormat="1">
      <c r="B1042" s="233"/>
      <c r="C1042" s="234"/>
      <c r="D1042" s="235" t="s">
        <v>182</v>
      </c>
      <c r="E1042" s="236" t="s">
        <v>21</v>
      </c>
      <c r="F1042" s="237" t="s">
        <v>1378</v>
      </c>
      <c r="G1042" s="234"/>
      <c r="H1042" s="238">
        <v>1</v>
      </c>
      <c r="I1042" s="239"/>
      <c r="J1042" s="234"/>
      <c r="K1042" s="234"/>
      <c r="L1042" s="240"/>
      <c r="M1042" s="241"/>
      <c r="N1042" s="242"/>
      <c r="O1042" s="242"/>
      <c r="P1042" s="242"/>
      <c r="Q1042" s="242"/>
      <c r="R1042" s="242"/>
      <c r="S1042" s="242"/>
      <c r="T1042" s="243"/>
      <c r="AT1042" s="244" t="s">
        <v>182</v>
      </c>
      <c r="AU1042" s="244" t="s">
        <v>79</v>
      </c>
      <c r="AV1042" s="11" t="s">
        <v>79</v>
      </c>
      <c r="AW1042" s="11" t="s">
        <v>33</v>
      </c>
      <c r="AX1042" s="11" t="s">
        <v>69</v>
      </c>
      <c r="AY1042" s="244" t="s">
        <v>174</v>
      </c>
    </row>
    <row r="1043" s="12" customFormat="1">
      <c r="B1043" s="245"/>
      <c r="C1043" s="246"/>
      <c r="D1043" s="235" t="s">
        <v>182</v>
      </c>
      <c r="E1043" s="247" t="s">
        <v>21</v>
      </c>
      <c r="F1043" s="248" t="s">
        <v>184</v>
      </c>
      <c r="G1043" s="246"/>
      <c r="H1043" s="249">
        <v>1</v>
      </c>
      <c r="I1043" s="250"/>
      <c r="J1043" s="246"/>
      <c r="K1043" s="246"/>
      <c r="L1043" s="251"/>
      <c r="M1043" s="252"/>
      <c r="N1043" s="253"/>
      <c r="O1043" s="253"/>
      <c r="P1043" s="253"/>
      <c r="Q1043" s="253"/>
      <c r="R1043" s="253"/>
      <c r="S1043" s="253"/>
      <c r="T1043" s="254"/>
      <c r="AT1043" s="255" t="s">
        <v>182</v>
      </c>
      <c r="AU1043" s="255" t="s">
        <v>79</v>
      </c>
      <c r="AV1043" s="12" t="s">
        <v>181</v>
      </c>
      <c r="AW1043" s="12" t="s">
        <v>33</v>
      </c>
      <c r="AX1043" s="12" t="s">
        <v>77</v>
      </c>
      <c r="AY1043" s="255" t="s">
        <v>174</v>
      </c>
    </row>
    <row r="1044" s="1" customFormat="1" ht="38.25" customHeight="1">
      <c r="B1044" s="46"/>
      <c r="C1044" s="221" t="s">
        <v>1379</v>
      </c>
      <c r="D1044" s="221" t="s">
        <v>176</v>
      </c>
      <c r="E1044" s="222" t="s">
        <v>1380</v>
      </c>
      <c r="F1044" s="223" t="s">
        <v>1381</v>
      </c>
      <c r="G1044" s="224" t="s">
        <v>272</v>
      </c>
      <c r="H1044" s="225">
        <v>1</v>
      </c>
      <c r="I1044" s="226"/>
      <c r="J1044" s="227">
        <f>ROUND(I1044*H1044,2)</f>
        <v>0</v>
      </c>
      <c r="K1044" s="223" t="s">
        <v>21</v>
      </c>
      <c r="L1044" s="72"/>
      <c r="M1044" s="228" t="s">
        <v>21</v>
      </c>
      <c r="N1044" s="229" t="s">
        <v>40</v>
      </c>
      <c r="O1044" s="47"/>
      <c r="P1044" s="230">
        <f>O1044*H1044</f>
        <v>0</v>
      </c>
      <c r="Q1044" s="230">
        <v>0</v>
      </c>
      <c r="R1044" s="230">
        <f>Q1044*H1044</f>
        <v>0</v>
      </c>
      <c r="S1044" s="230">
        <v>0</v>
      </c>
      <c r="T1044" s="231">
        <f>S1044*H1044</f>
        <v>0</v>
      </c>
      <c r="AR1044" s="24" t="s">
        <v>214</v>
      </c>
      <c r="AT1044" s="24" t="s">
        <v>176</v>
      </c>
      <c r="AU1044" s="24" t="s">
        <v>79</v>
      </c>
      <c r="AY1044" s="24" t="s">
        <v>174</v>
      </c>
      <c r="BE1044" s="232">
        <f>IF(N1044="základní",J1044,0)</f>
        <v>0</v>
      </c>
      <c r="BF1044" s="232">
        <f>IF(N1044="snížená",J1044,0)</f>
        <v>0</v>
      </c>
      <c r="BG1044" s="232">
        <f>IF(N1044="zákl. přenesená",J1044,0)</f>
        <v>0</v>
      </c>
      <c r="BH1044" s="232">
        <f>IF(N1044="sníž. přenesená",J1044,0)</f>
        <v>0</v>
      </c>
      <c r="BI1044" s="232">
        <f>IF(N1044="nulová",J1044,0)</f>
        <v>0</v>
      </c>
      <c r="BJ1044" s="24" t="s">
        <v>77</v>
      </c>
      <c r="BK1044" s="232">
        <f>ROUND(I1044*H1044,2)</f>
        <v>0</v>
      </c>
      <c r="BL1044" s="24" t="s">
        <v>214</v>
      </c>
      <c r="BM1044" s="24" t="s">
        <v>1382</v>
      </c>
    </row>
    <row r="1045" s="11" customFormat="1">
      <c r="B1045" s="233"/>
      <c r="C1045" s="234"/>
      <c r="D1045" s="235" t="s">
        <v>182</v>
      </c>
      <c r="E1045" s="236" t="s">
        <v>21</v>
      </c>
      <c r="F1045" s="237" t="s">
        <v>1383</v>
      </c>
      <c r="G1045" s="234"/>
      <c r="H1045" s="238">
        <v>1</v>
      </c>
      <c r="I1045" s="239"/>
      <c r="J1045" s="234"/>
      <c r="K1045" s="234"/>
      <c r="L1045" s="240"/>
      <c r="M1045" s="241"/>
      <c r="N1045" s="242"/>
      <c r="O1045" s="242"/>
      <c r="P1045" s="242"/>
      <c r="Q1045" s="242"/>
      <c r="R1045" s="242"/>
      <c r="S1045" s="242"/>
      <c r="T1045" s="243"/>
      <c r="AT1045" s="244" t="s">
        <v>182</v>
      </c>
      <c r="AU1045" s="244" t="s">
        <v>79</v>
      </c>
      <c r="AV1045" s="11" t="s">
        <v>79</v>
      </c>
      <c r="AW1045" s="11" t="s">
        <v>33</v>
      </c>
      <c r="AX1045" s="11" t="s">
        <v>69</v>
      </c>
      <c r="AY1045" s="244" t="s">
        <v>174</v>
      </c>
    </row>
    <row r="1046" s="12" customFormat="1">
      <c r="B1046" s="245"/>
      <c r="C1046" s="246"/>
      <c r="D1046" s="235" t="s">
        <v>182</v>
      </c>
      <c r="E1046" s="247" t="s">
        <v>21</v>
      </c>
      <c r="F1046" s="248" t="s">
        <v>184</v>
      </c>
      <c r="G1046" s="246"/>
      <c r="H1046" s="249">
        <v>1</v>
      </c>
      <c r="I1046" s="250"/>
      <c r="J1046" s="246"/>
      <c r="K1046" s="246"/>
      <c r="L1046" s="251"/>
      <c r="M1046" s="252"/>
      <c r="N1046" s="253"/>
      <c r="O1046" s="253"/>
      <c r="P1046" s="253"/>
      <c r="Q1046" s="253"/>
      <c r="R1046" s="253"/>
      <c r="S1046" s="253"/>
      <c r="T1046" s="254"/>
      <c r="AT1046" s="255" t="s">
        <v>182</v>
      </c>
      <c r="AU1046" s="255" t="s">
        <v>79</v>
      </c>
      <c r="AV1046" s="12" t="s">
        <v>181</v>
      </c>
      <c r="AW1046" s="12" t="s">
        <v>33</v>
      </c>
      <c r="AX1046" s="12" t="s">
        <v>77</v>
      </c>
      <c r="AY1046" s="255" t="s">
        <v>174</v>
      </c>
    </row>
    <row r="1047" s="1" customFormat="1" ht="38.25" customHeight="1">
      <c r="B1047" s="46"/>
      <c r="C1047" s="221" t="s">
        <v>776</v>
      </c>
      <c r="D1047" s="221" t="s">
        <v>176</v>
      </c>
      <c r="E1047" s="222" t="s">
        <v>1384</v>
      </c>
      <c r="F1047" s="223" t="s">
        <v>1385</v>
      </c>
      <c r="G1047" s="224" t="s">
        <v>272</v>
      </c>
      <c r="H1047" s="225">
        <v>1</v>
      </c>
      <c r="I1047" s="226"/>
      <c r="J1047" s="227">
        <f>ROUND(I1047*H1047,2)</f>
        <v>0</v>
      </c>
      <c r="K1047" s="223" t="s">
        <v>21</v>
      </c>
      <c r="L1047" s="72"/>
      <c r="M1047" s="228" t="s">
        <v>21</v>
      </c>
      <c r="N1047" s="229" t="s">
        <v>40</v>
      </c>
      <c r="O1047" s="47"/>
      <c r="P1047" s="230">
        <f>O1047*H1047</f>
        <v>0</v>
      </c>
      <c r="Q1047" s="230">
        <v>0</v>
      </c>
      <c r="R1047" s="230">
        <f>Q1047*H1047</f>
        <v>0</v>
      </c>
      <c r="S1047" s="230">
        <v>0</v>
      </c>
      <c r="T1047" s="231">
        <f>S1047*H1047</f>
        <v>0</v>
      </c>
      <c r="AR1047" s="24" t="s">
        <v>214</v>
      </c>
      <c r="AT1047" s="24" t="s">
        <v>176</v>
      </c>
      <c r="AU1047" s="24" t="s">
        <v>79</v>
      </c>
      <c r="AY1047" s="24" t="s">
        <v>174</v>
      </c>
      <c r="BE1047" s="232">
        <f>IF(N1047="základní",J1047,0)</f>
        <v>0</v>
      </c>
      <c r="BF1047" s="232">
        <f>IF(N1047="snížená",J1047,0)</f>
        <v>0</v>
      </c>
      <c r="BG1047" s="232">
        <f>IF(N1047="zákl. přenesená",J1047,0)</f>
        <v>0</v>
      </c>
      <c r="BH1047" s="232">
        <f>IF(N1047="sníž. přenesená",J1047,0)</f>
        <v>0</v>
      </c>
      <c r="BI1047" s="232">
        <f>IF(N1047="nulová",J1047,0)</f>
        <v>0</v>
      </c>
      <c r="BJ1047" s="24" t="s">
        <v>77</v>
      </c>
      <c r="BK1047" s="232">
        <f>ROUND(I1047*H1047,2)</f>
        <v>0</v>
      </c>
      <c r="BL1047" s="24" t="s">
        <v>214</v>
      </c>
      <c r="BM1047" s="24" t="s">
        <v>1386</v>
      </c>
    </row>
    <row r="1048" s="11" customFormat="1">
      <c r="B1048" s="233"/>
      <c r="C1048" s="234"/>
      <c r="D1048" s="235" t="s">
        <v>182</v>
      </c>
      <c r="E1048" s="236" t="s">
        <v>21</v>
      </c>
      <c r="F1048" s="237" t="s">
        <v>1387</v>
      </c>
      <c r="G1048" s="234"/>
      <c r="H1048" s="238">
        <v>1</v>
      </c>
      <c r="I1048" s="239"/>
      <c r="J1048" s="234"/>
      <c r="K1048" s="234"/>
      <c r="L1048" s="240"/>
      <c r="M1048" s="241"/>
      <c r="N1048" s="242"/>
      <c r="O1048" s="242"/>
      <c r="P1048" s="242"/>
      <c r="Q1048" s="242"/>
      <c r="R1048" s="242"/>
      <c r="S1048" s="242"/>
      <c r="T1048" s="243"/>
      <c r="AT1048" s="244" t="s">
        <v>182</v>
      </c>
      <c r="AU1048" s="244" t="s">
        <v>79</v>
      </c>
      <c r="AV1048" s="11" t="s">
        <v>79</v>
      </c>
      <c r="AW1048" s="11" t="s">
        <v>33</v>
      </c>
      <c r="AX1048" s="11" t="s">
        <v>69</v>
      </c>
      <c r="AY1048" s="244" t="s">
        <v>174</v>
      </c>
    </row>
    <row r="1049" s="12" customFormat="1">
      <c r="B1049" s="245"/>
      <c r="C1049" s="246"/>
      <c r="D1049" s="235" t="s">
        <v>182</v>
      </c>
      <c r="E1049" s="247" t="s">
        <v>21</v>
      </c>
      <c r="F1049" s="248" t="s">
        <v>184</v>
      </c>
      <c r="G1049" s="246"/>
      <c r="H1049" s="249">
        <v>1</v>
      </c>
      <c r="I1049" s="250"/>
      <c r="J1049" s="246"/>
      <c r="K1049" s="246"/>
      <c r="L1049" s="251"/>
      <c r="M1049" s="252"/>
      <c r="N1049" s="253"/>
      <c r="O1049" s="253"/>
      <c r="P1049" s="253"/>
      <c r="Q1049" s="253"/>
      <c r="R1049" s="253"/>
      <c r="S1049" s="253"/>
      <c r="T1049" s="254"/>
      <c r="AT1049" s="255" t="s">
        <v>182</v>
      </c>
      <c r="AU1049" s="255" t="s">
        <v>79</v>
      </c>
      <c r="AV1049" s="12" t="s">
        <v>181</v>
      </c>
      <c r="AW1049" s="12" t="s">
        <v>33</v>
      </c>
      <c r="AX1049" s="12" t="s">
        <v>77</v>
      </c>
      <c r="AY1049" s="255" t="s">
        <v>174</v>
      </c>
    </row>
    <row r="1050" s="1" customFormat="1" ht="25.5" customHeight="1">
      <c r="B1050" s="46"/>
      <c r="C1050" s="221" t="s">
        <v>1388</v>
      </c>
      <c r="D1050" s="221" t="s">
        <v>176</v>
      </c>
      <c r="E1050" s="222" t="s">
        <v>1389</v>
      </c>
      <c r="F1050" s="223" t="s">
        <v>1390</v>
      </c>
      <c r="G1050" s="224" t="s">
        <v>272</v>
      </c>
      <c r="H1050" s="225">
        <v>2</v>
      </c>
      <c r="I1050" s="226"/>
      <c r="J1050" s="227">
        <f>ROUND(I1050*H1050,2)</f>
        <v>0</v>
      </c>
      <c r="K1050" s="223" t="s">
        <v>21</v>
      </c>
      <c r="L1050" s="72"/>
      <c r="M1050" s="228" t="s">
        <v>21</v>
      </c>
      <c r="N1050" s="229" t="s">
        <v>40</v>
      </c>
      <c r="O1050" s="47"/>
      <c r="P1050" s="230">
        <f>O1050*H1050</f>
        <v>0</v>
      </c>
      <c r="Q1050" s="230">
        <v>0</v>
      </c>
      <c r="R1050" s="230">
        <f>Q1050*H1050</f>
        <v>0</v>
      </c>
      <c r="S1050" s="230">
        <v>0</v>
      </c>
      <c r="T1050" s="231">
        <f>S1050*H1050</f>
        <v>0</v>
      </c>
      <c r="AR1050" s="24" t="s">
        <v>214</v>
      </c>
      <c r="AT1050" s="24" t="s">
        <v>176</v>
      </c>
      <c r="AU1050" s="24" t="s">
        <v>79</v>
      </c>
      <c r="AY1050" s="24" t="s">
        <v>174</v>
      </c>
      <c r="BE1050" s="232">
        <f>IF(N1050="základní",J1050,0)</f>
        <v>0</v>
      </c>
      <c r="BF1050" s="232">
        <f>IF(N1050="snížená",J1050,0)</f>
        <v>0</v>
      </c>
      <c r="BG1050" s="232">
        <f>IF(N1050="zákl. přenesená",J1050,0)</f>
        <v>0</v>
      </c>
      <c r="BH1050" s="232">
        <f>IF(N1050="sníž. přenesená",J1050,0)</f>
        <v>0</v>
      </c>
      <c r="BI1050" s="232">
        <f>IF(N1050="nulová",J1050,0)</f>
        <v>0</v>
      </c>
      <c r="BJ1050" s="24" t="s">
        <v>77</v>
      </c>
      <c r="BK1050" s="232">
        <f>ROUND(I1050*H1050,2)</f>
        <v>0</v>
      </c>
      <c r="BL1050" s="24" t="s">
        <v>214</v>
      </c>
      <c r="BM1050" s="24" t="s">
        <v>1391</v>
      </c>
    </row>
    <row r="1051" s="11" customFormat="1">
      <c r="B1051" s="233"/>
      <c r="C1051" s="234"/>
      <c r="D1051" s="235" t="s">
        <v>182</v>
      </c>
      <c r="E1051" s="236" t="s">
        <v>21</v>
      </c>
      <c r="F1051" s="237" t="s">
        <v>1392</v>
      </c>
      <c r="G1051" s="234"/>
      <c r="H1051" s="238">
        <v>2</v>
      </c>
      <c r="I1051" s="239"/>
      <c r="J1051" s="234"/>
      <c r="K1051" s="234"/>
      <c r="L1051" s="240"/>
      <c r="M1051" s="241"/>
      <c r="N1051" s="242"/>
      <c r="O1051" s="242"/>
      <c r="P1051" s="242"/>
      <c r="Q1051" s="242"/>
      <c r="R1051" s="242"/>
      <c r="S1051" s="242"/>
      <c r="T1051" s="243"/>
      <c r="AT1051" s="244" t="s">
        <v>182</v>
      </c>
      <c r="AU1051" s="244" t="s">
        <v>79</v>
      </c>
      <c r="AV1051" s="11" t="s">
        <v>79</v>
      </c>
      <c r="AW1051" s="11" t="s">
        <v>33</v>
      </c>
      <c r="AX1051" s="11" t="s">
        <v>69</v>
      </c>
      <c r="AY1051" s="244" t="s">
        <v>174</v>
      </c>
    </row>
    <row r="1052" s="12" customFormat="1">
      <c r="B1052" s="245"/>
      <c r="C1052" s="246"/>
      <c r="D1052" s="235" t="s">
        <v>182</v>
      </c>
      <c r="E1052" s="247" t="s">
        <v>21</v>
      </c>
      <c r="F1052" s="248" t="s">
        <v>184</v>
      </c>
      <c r="G1052" s="246"/>
      <c r="H1052" s="249">
        <v>2</v>
      </c>
      <c r="I1052" s="250"/>
      <c r="J1052" s="246"/>
      <c r="K1052" s="246"/>
      <c r="L1052" s="251"/>
      <c r="M1052" s="252"/>
      <c r="N1052" s="253"/>
      <c r="O1052" s="253"/>
      <c r="P1052" s="253"/>
      <c r="Q1052" s="253"/>
      <c r="R1052" s="253"/>
      <c r="S1052" s="253"/>
      <c r="T1052" s="254"/>
      <c r="AT1052" s="255" t="s">
        <v>182</v>
      </c>
      <c r="AU1052" s="255" t="s">
        <v>79</v>
      </c>
      <c r="AV1052" s="12" t="s">
        <v>181</v>
      </c>
      <c r="AW1052" s="12" t="s">
        <v>33</v>
      </c>
      <c r="AX1052" s="12" t="s">
        <v>77</v>
      </c>
      <c r="AY1052" s="255" t="s">
        <v>174</v>
      </c>
    </row>
    <row r="1053" s="1" customFormat="1" ht="38.25" customHeight="1">
      <c r="B1053" s="46"/>
      <c r="C1053" s="221" t="s">
        <v>782</v>
      </c>
      <c r="D1053" s="221" t="s">
        <v>176</v>
      </c>
      <c r="E1053" s="222" t="s">
        <v>1393</v>
      </c>
      <c r="F1053" s="223" t="s">
        <v>1394</v>
      </c>
      <c r="G1053" s="224" t="s">
        <v>272</v>
      </c>
      <c r="H1053" s="225">
        <v>1</v>
      </c>
      <c r="I1053" s="226"/>
      <c r="J1053" s="227">
        <f>ROUND(I1053*H1053,2)</f>
        <v>0</v>
      </c>
      <c r="K1053" s="223" t="s">
        <v>21</v>
      </c>
      <c r="L1053" s="72"/>
      <c r="M1053" s="228" t="s">
        <v>21</v>
      </c>
      <c r="N1053" s="229" t="s">
        <v>40</v>
      </c>
      <c r="O1053" s="47"/>
      <c r="P1053" s="230">
        <f>O1053*H1053</f>
        <v>0</v>
      </c>
      <c r="Q1053" s="230">
        <v>0</v>
      </c>
      <c r="R1053" s="230">
        <f>Q1053*H1053</f>
        <v>0</v>
      </c>
      <c r="S1053" s="230">
        <v>0</v>
      </c>
      <c r="T1053" s="231">
        <f>S1053*H1053</f>
        <v>0</v>
      </c>
      <c r="AR1053" s="24" t="s">
        <v>214</v>
      </c>
      <c r="AT1053" s="24" t="s">
        <v>176</v>
      </c>
      <c r="AU1053" s="24" t="s">
        <v>79</v>
      </c>
      <c r="AY1053" s="24" t="s">
        <v>174</v>
      </c>
      <c r="BE1053" s="232">
        <f>IF(N1053="základní",J1053,0)</f>
        <v>0</v>
      </c>
      <c r="BF1053" s="232">
        <f>IF(N1053="snížená",J1053,0)</f>
        <v>0</v>
      </c>
      <c r="BG1053" s="232">
        <f>IF(N1053="zákl. přenesená",J1053,0)</f>
        <v>0</v>
      </c>
      <c r="BH1053" s="232">
        <f>IF(N1053="sníž. přenesená",J1053,0)</f>
        <v>0</v>
      </c>
      <c r="BI1053" s="232">
        <f>IF(N1053="nulová",J1053,0)</f>
        <v>0</v>
      </c>
      <c r="BJ1053" s="24" t="s">
        <v>77</v>
      </c>
      <c r="BK1053" s="232">
        <f>ROUND(I1053*H1053,2)</f>
        <v>0</v>
      </c>
      <c r="BL1053" s="24" t="s">
        <v>214</v>
      </c>
      <c r="BM1053" s="24" t="s">
        <v>1395</v>
      </c>
    </row>
    <row r="1054" s="11" customFormat="1">
      <c r="B1054" s="233"/>
      <c r="C1054" s="234"/>
      <c r="D1054" s="235" t="s">
        <v>182</v>
      </c>
      <c r="E1054" s="236" t="s">
        <v>21</v>
      </c>
      <c r="F1054" s="237" t="s">
        <v>1396</v>
      </c>
      <c r="G1054" s="234"/>
      <c r="H1054" s="238">
        <v>1</v>
      </c>
      <c r="I1054" s="239"/>
      <c r="J1054" s="234"/>
      <c r="K1054" s="234"/>
      <c r="L1054" s="240"/>
      <c r="M1054" s="241"/>
      <c r="N1054" s="242"/>
      <c r="O1054" s="242"/>
      <c r="P1054" s="242"/>
      <c r="Q1054" s="242"/>
      <c r="R1054" s="242"/>
      <c r="S1054" s="242"/>
      <c r="T1054" s="243"/>
      <c r="AT1054" s="244" t="s">
        <v>182</v>
      </c>
      <c r="AU1054" s="244" t="s">
        <v>79</v>
      </c>
      <c r="AV1054" s="11" t="s">
        <v>79</v>
      </c>
      <c r="AW1054" s="11" t="s">
        <v>33</v>
      </c>
      <c r="AX1054" s="11" t="s">
        <v>69</v>
      </c>
      <c r="AY1054" s="244" t="s">
        <v>174</v>
      </c>
    </row>
    <row r="1055" s="12" customFormat="1">
      <c r="B1055" s="245"/>
      <c r="C1055" s="246"/>
      <c r="D1055" s="235" t="s">
        <v>182</v>
      </c>
      <c r="E1055" s="247" t="s">
        <v>21</v>
      </c>
      <c r="F1055" s="248" t="s">
        <v>184</v>
      </c>
      <c r="G1055" s="246"/>
      <c r="H1055" s="249">
        <v>1</v>
      </c>
      <c r="I1055" s="250"/>
      <c r="J1055" s="246"/>
      <c r="K1055" s="246"/>
      <c r="L1055" s="251"/>
      <c r="M1055" s="252"/>
      <c r="N1055" s="253"/>
      <c r="O1055" s="253"/>
      <c r="P1055" s="253"/>
      <c r="Q1055" s="253"/>
      <c r="R1055" s="253"/>
      <c r="S1055" s="253"/>
      <c r="T1055" s="254"/>
      <c r="AT1055" s="255" t="s">
        <v>182</v>
      </c>
      <c r="AU1055" s="255" t="s">
        <v>79</v>
      </c>
      <c r="AV1055" s="12" t="s">
        <v>181</v>
      </c>
      <c r="AW1055" s="12" t="s">
        <v>33</v>
      </c>
      <c r="AX1055" s="12" t="s">
        <v>77</v>
      </c>
      <c r="AY1055" s="255" t="s">
        <v>174</v>
      </c>
    </row>
    <row r="1056" s="1" customFormat="1" ht="16.5" customHeight="1">
      <c r="B1056" s="46"/>
      <c r="C1056" s="221" t="s">
        <v>1397</v>
      </c>
      <c r="D1056" s="221" t="s">
        <v>176</v>
      </c>
      <c r="E1056" s="222" t="s">
        <v>1398</v>
      </c>
      <c r="F1056" s="223" t="s">
        <v>1399</v>
      </c>
      <c r="G1056" s="224" t="s">
        <v>1038</v>
      </c>
      <c r="H1056" s="276"/>
      <c r="I1056" s="226"/>
      <c r="J1056" s="227">
        <f>ROUND(I1056*H1056,2)</f>
        <v>0</v>
      </c>
      <c r="K1056" s="223" t="s">
        <v>180</v>
      </c>
      <c r="L1056" s="72"/>
      <c r="M1056" s="228" t="s">
        <v>21</v>
      </c>
      <c r="N1056" s="229" t="s">
        <v>40</v>
      </c>
      <c r="O1056" s="47"/>
      <c r="P1056" s="230">
        <f>O1056*H1056</f>
        <v>0</v>
      </c>
      <c r="Q1056" s="230">
        <v>0</v>
      </c>
      <c r="R1056" s="230">
        <f>Q1056*H1056</f>
        <v>0</v>
      </c>
      <c r="S1056" s="230">
        <v>0</v>
      </c>
      <c r="T1056" s="231">
        <f>S1056*H1056</f>
        <v>0</v>
      </c>
      <c r="AR1056" s="24" t="s">
        <v>214</v>
      </c>
      <c r="AT1056" s="24" t="s">
        <v>176</v>
      </c>
      <c r="AU1056" s="24" t="s">
        <v>79</v>
      </c>
      <c r="AY1056" s="24" t="s">
        <v>174</v>
      </c>
      <c r="BE1056" s="232">
        <f>IF(N1056="základní",J1056,0)</f>
        <v>0</v>
      </c>
      <c r="BF1056" s="232">
        <f>IF(N1056="snížená",J1056,0)</f>
        <v>0</v>
      </c>
      <c r="BG1056" s="232">
        <f>IF(N1056="zákl. přenesená",J1056,0)</f>
        <v>0</v>
      </c>
      <c r="BH1056" s="232">
        <f>IF(N1056="sníž. přenesená",J1056,0)</f>
        <v>0</v>
      </c>
      <c r="BI1056" s="232">
        <f>IF(N1056="nulová",J1056,0)</f>
        <v>0</v>
      </c>
      <c r="BJ1056" s="24" t="s">
        <v>77</v>
      </c>
      <c r="BK1056" s="232">
        <f>ROUND(I1056*H1056,2)</f>
        <v>0</v>
      </c>
      <c r="BL1056" s="24" t="s">
        <v>214</v>
      </c>
      <c r="BM1056" s="24" t="s">
        <v>1400</v>
      </c>
    </row>
    <row r="1057" s="10" customFormat="1" ht="29.88" customHeight="1">
      <c r="B1057" s="205"/>
      <c r="C1057" s="206"/>
      <c r="D1057" s="207" t="s">
        <v>68</v>
      </c>
      <c r="E1057" s="219" t="s">
        <v>1401</v>
      </c>
      <c r="F1057" s="219" t="s">
        <v>1402</v>
      </c>
      <c r="G1057" s="206"/>
      <c r="H1057" s="206"/>
      <c r="I1057" s="209"/>
      <c r="J1057" s="220">
        <f>BK1057</f>
        <v>0</v>
      </c>
      <c r="K1057" s="206"/>
      <c r="L1057" s="211"/>
      <c r="M1057" s="212"/>
      <c r="N1057" s="213"/>
      <c r="O1057" s="213"/>
      <c r="P1057" s="214">
        <f>SUM(P1058:P1251)</f>
        <v>0</v>
      </c>
      <c r="Q1057" s="213"/>
      <c r="R1057" s="214">
        <f>SUM(R1058:R1251)</f>
        <v>0.36978242</v>
      </c>
      <c r="S1057" s="213"/>
      <c r="T1057" s="215">
        <f>SUM(T1058:T1251)</f>
        <v>1.5425118</v>
      </c>
      <c r="AR1057" s="216" t="s">
        <v>79</v>
      </c>
      <c r="AT1057" s="217" t="s">
        <v>68</v>
      </c>
      <c r="AU1057" s="217" t="s">
        <v>77</v>
      </c>
      <c r="AY1057" s="216" t="s">
        <v>174</v>
      </c>
      <c r="BK1057" s="218">
        <f>SUM(BK1058:BK1251)</f>
        <v>0</v>
      </c>
    </row>
    <row r="1058" s="1" customFormat="1" ht="25.5" customHeight="1">
      <c r="B1058" s="46"/>
      <c r="C1058" s="221" t="s">
        <v>792</v>
      </c>
      <c r="D1058" s="221" t="s">
        <v>176</v>
      </c>
      <c r="E1058" s="222" t="s">
        <v>1403</v>
      </c>
      <c r="F1058" s="223" t="s">
        <v>1404</v>
      </c>
      <c r="G1058" s="224" t="s">
        <v>201</v>
      </c>
      <c r="H1058" s="225">
        <v>49.938000000000002</v>
      </c>
      <c r="I1058" s="226"/>
      <c r="J1058" s="227">
        <f>ROUND(I1058*H1058,2)</f>
        <v>0</v>
      </c>
      <c r="K1058" s="223" t="s">
        <v>21</v>
      </c>
      <c r="L1058" s="72"/>
      <c r="M1058" s="228" t="s">
        <v>21</v>
      </c>
      <c r="N1058" s="229" t="s">
        <v>40</v>
      </c>
      <c r="O1058" s="47"/>
      <c r="P1058" s="230">
        <f>O1058*H1058</f>
        <v>0</v>
      </c>
      <c r="Q1058" s="230">
        <v>0</v>
      </c>
      <c r="R1058" s="230">
        <f>Q1058*H1058</f>
        <v>0</v>
      </c>
      <c r="S1058" s="230">
        <v>0</v>
      </c>
      <c r="T1058" s="231">
        <f>S1058*H1058</f>
        <v>0</v>
      </c>
      <c r="AR1058" s="24" t="s">
        <v>214</v>
      </c>
      <c r="AT1058" s="24" t="s">
        <v>176</v>
      </c>
      <c r="AU1058" s="24" t="s">
        <v>79</v>
      </c>
      <c r="AY1058" s="24" t="s">
        <v>174</v>
      </c>
      <c r="BE1058" s="232">
        <f>IF(N1058="základní",J1058,0)</f>
        <v>0</v>
      </c>
      <c r="BF1058" s="232">
        <f>IF(N1058="snížená",J1058,0)</f>
        <v>0</v>
      </c>
      <c r="BG1058" s="232">
        <f>IF(N1058="zákl. přenesená",J1058,0)</f>
        <v>0</v>
      </c>
      <c r="BH1058" s="232">
        <f>IF(N1058="sníž. přenesená",J1058,0)</f>
        <v>0</v>
      </c>
      <c r="BI1058" s="232">
        <f>IF(N1058="nulová",J1058,0)</f>
        <v>0</v>
      </c>
      <c r="BJ1058" s="24" t="s">
        <v>77</v>
      </c>
      <c r="BK1058" s="232">
        <f>ROUND(I1058*H1058,2)</f>
        <v>0</v>
      </c>
      <c r="BL1058" s="24" t="s">
        <v>214</v>
      </c>
      <c r="BM1058" s="24" t="s">
        <v>1405</v>
      </c>
    </row>
    <row r="1059" s="11" customFormat="1">
      <c r="B1059" s="233"/>
      <c r="C1059" s="234"/>
      <c r="D1059" s="235" t="s">
        <v>182</v>
      </c>
      <c r="E1059" s="236" t="s">
        <v>21</v>
      </c>
      <c r="F1059" s="237" t="s">
        <v>1406</v>
      </c>
      <c r="G1059" s="234"/>
      <c r="H1059" s="238">
        <v>18.067</v>
      </c>
      <c r="I1059" s="239"/>
      <c r="J1059" s="234"/>
      <c r="K1059" s="234"/>
      <c r="L1059" s="240"/>
      <c r="M1059" s="241"/>
      <c r="N1059" s="242"/>
      <c r="O1059" s="242"/>
      <c r="P1059" s="242"/>
      <c r="Q1059" s="242"/>
      <c r="R1059" s="242"/>
      <c r="S1059" s="242"/>
      <c r="T1059" s="243"/>
      <c r="AT1059" s="244" t="s">
        <v>182</v>
      </c>
      <c r="AU1059" s="244" t="s">
        <v>79</v>
      </c>
      <c r="AV1059" s="11" t="s">
        <v>79</v>
      </c>
      <c r="AW1059" s="11" t="s">
        <v>33</v>
      </c>
      <c r="AX1059" s="11" t="s">
        <v>69</v>
      </c>
      <c r="AY1059" s="244" t="s">
        <v>174</v>
      </c>
    </row>
    <row r="1060" s="11" customFormat="1">
      <c r="B1060" s="233"/>
      <c r="C1060" s="234"/>
      <c r="D1060" s="235" t="s">
        <v>182</v>
      </c>
      <c r="E1060" s="236" t="s">
        <v>21</v>
      </c>
      <c r="F1060" s="237" t="s">
        <v>1407</v>
      </c>
      <c r="G1060" s="234"/>
      <c r="H1060" s="238">
        <v>17.864000000000001</v>
      </c>
      <c r="I1060" s="239"/>
      <c r="J1060" s="234"/>
      <c r="K1060" s="234"/>
      <c r="L1060" s="240"/>
      <c r="M1060" s="241"/>
      <c r="N1060" s="242"/>
      <c r="O1060" s="242"/>
      <c r="P1060" s="242"/>
      <c r="Q1060" s="242"/>
      <c r="R1060" s="242"/>
      <c r="S1060" s="242"/>
      <c r="T1060" s="243"/>
      <c r="AT1060" s="244" t="s">
        <v>182</v>
      </c>
      <c r="AU1060" s="244" t="s">
        <v>79</v>
      </c>
      <c r="AV1060" s="11" t="s">
        <v>79</v>
      </c>
      <c r="AW1060" s="11" t="s">
        <v>33</v>
      </c>
      <c r="AX1060" s="11" t="s">
        <v>69</v>
      </c>
      <c r="AY1060" s="244" t="s">
        <v>174</v>
      </c>
    </row>
    <row r="1061" s="11" customFormat="1">
      <c r="B1061" s="233"/>
      <c r="C1061" s="234"/>
      <c r="D1061" s="235" t="s">
        <v>182</v>
      </c>
      <c r="E1061" s="236" t="s">
        <v>21</v>
      </c>
      <c r="F1061" s="237" t="s">
        <v>1408</v>
      </c>
      <c r="G1061" s="234"/>
      <c r="H1061" s="238">
        <v>14.007</v>
      </c>
      <c r="I1061" s="239"/>
      <c r="J1061" s="234"/>
      <c r="K1061" s="234"/>
      <c r="L1061" s="240"/>
      <c r="M1061" s="241"/>
      <c r="N1061" s="242"/>
      <c r="O1061" s="242"/>
      <c r="P1061" s="242"/>
      <c r="Q1061" s="242"/>
      <c r="R1061" s="242"/>
      <c r="S1061" s="242"/>
      <c r="T1061" s="243"/>
      <c r="AT1061" s="244" t="s">
        <v>182</v>
      </c>
      <c r="AU1061" s="244" t="s">
        <v>79</v>
      </c>
      <c r="AV1061" s="11" t="s">
        <v>79</v>
      </c>
      <c r="AW1061" s="11" t="s">
        <v>33</v>
      </c>
      <c r="AX1061" s="11" t="s">
        <v>69</v>
      </c>
      <c r="AY1061" s="244" t="s">
        <v>174</v>
      </c>
    </row>
    <row r="1062" s="12" customFormat="1">
      <c r="B1062" s="245"/>
      <c r="C1062" s="246"/>
      <c r="D1062" s="235" t="s">
        <v>182</v>
      </c>
      <c r="E1062" s="247" t="s">
        <v>21</v>
      </c>
      <c r="F1062" s="248" t="s">
        <v>184</v>
      </c>
      <c r="G1062" s="246"/>
      <c r="H1062" s="249">
        <v>49.938000000000002</v>
      </c>
      <c r="I1062" s="250"/>
      <c r="J1062" s="246"/>
      <c r="K1062" s="246"/>
      <c r="L1062" s="251"/>
      <c r="M1062" s="252"/>
      <c r="N1062" s="253"/>
      <c r="O1062" s="253"/>
      <c r="P1062" s="253"/>
      <c r="Q1062" s="253"/>
      <c r="R1062" s="253"/>
      <c r="S1062" s="253"/>
      <c r="T1062" s="254"/>
      <c r="AT1062" s="255" t="s">
        <v>182</v>
      </c>
      <c r="AU1062" s="255" t="s">
        <v>79</v>
      </c>
      <c r="AV1062" s="12" t="s">
        <v>181</v>
      </c>
      <c r="AW1062" s="12" t="s">
        <v>33</v>
      </c>
      <c r="AX1062" s="12" t="s">
        <v>77</v>
      </c>
      <c r="AY1062" s="255" t="s">
        <v>174</v>
      </c>
    </row>
    <row r="1063" s="1" customFormat="1" ht="16.5" customHeight="1">
      <c r="B1063" s="46"/>
      <c r="C1063" s="221" t="s">
        <v>1409</v>
      </c>
      <c r="D1063" s="221" t="s">
        <v>176</v>
      </c>
      <c r="E1063" s="222" t="s">
        <v>1410</v>
      </c>
      <c r="F1063" s="223" t="s">
        <v>1411</v>
      </c>
      <c r="G1063" s="224" t="s">
        <v>201</v>
      </c>
      <c r="H1063" s="225">
        <v>74.909999999999997</v>
      </c>
      <c r="I1063" s="226"/>
      <c r="J1063" s="227">
        <f>ROUND(I1063*H1063,2)</f>
        <v>0</v>
      </c>
      <c r="K1063" s="223" t="s">
        <v>21</v>
      </c>
      <c r="L1063" s="72"/>
      <c r="M1063" s="228" t="s">
        <v>21</v>
      </c>
      <c r="N1063" s="229" t="s">
        <v>40</v>
      </c>
      <c r="O1063" s="47"/>
      <c r="P1063" s="230">
        <f>O1063*H1063</f>
        <v>0</v>
      </c>
      <c r="Q1063" s="230">
        <v>0</v>
      </c>
      <c r="R1063" s="230">
        <f>Q1063*H1063</f>
        <v>0</v>
      </c>
      <c r="S1063" s="230">
        <v>0.01098</v>
      </c>
      <c r="T1063" s="231">
        <f>S1063*H1063</f>
        <v>0.82251180000000002</v>
      </c>
      <c r="AR1063" s="24" t="s">
        <v>214</v>
      </c>
      <c r="AT1063" s="24" t="s">
        <v>176</v>
      </c>
      <c r="AU1063" s="24" t="s">
        <v>79</v>
      </c>
      <c r="AY1063" s="24" t="s">
        <v>174</v>
      </c>
      <c r="BE1063" s="232">
        <f>IF(N1063="základní",J1063,0)</f>
        <v>0</v>
      </c>
      <c r="BF1063" s="232">
        <f>IF(N1063="snížená",J1063,0)</f>
        <v>0</v>
      </c>
      <c r="BG1063" s="232">
        <f>IF(N1063="zákl. přenesená",J1063,0)</f>
        <v>0</v>
      </c>
      <c r="BH1063" s="232">
        <f>IF(N1063="sníž. přenesená",J1063,0)</f>
        <v>0</v>
      </c>
      <c r="BI1063" s="232">
        <f>IF(N1063="nulová",J1063,0)</f>
        <v>0</v>
      </c>
      <c r="BJ1063" s="24" t="s">
        <v>77</v>
      </c>
      <c r="BK1063" s="232">
        <f>ROUND(I1063*H1063,2)</f>
        <v>0</v>
      </c>
      <c r="BL1063" s="24" t="s">
        <v>214</v>
      </c>
      <c r="BM1063" s="24" t="s">
        <v>1412</v>
      </c>
    </row>
    <row r="1064" s="13" customFormat="1">
      <c r="B1064" s="256"/>
      <c r="C1064" s="257"/>
      <c r="D1064" s="235" t="s">
        <v>182</v>
      </c>
      <c r="E1064" s="258" t="s">
        <v>21</v>
      </c>
      <c r="F1064" s="259" t="s">
        <v>1413</v>
      </c>
      <c r="G1064" s="257"/>
      <c r="H1064" s="258" t="s">
        <v>21</v>
      </c>
      <c r="I1064" s="260"/>
      <c r="J1064" s="257"/>
      <c r="K1064" s="257"/>
      <c r="L1064" s="261"/>
      <c r="M1064" s="262"/>
      <c r="N1064" s="263"/>
      <c r="O1064" s="263"/>
      <c r="P1064" s="263"/>
      <c r="Q1064" s="263"/>
      <c r="R1064" s="263"/>
      <c r="S1064" s="263"/>
      <c r="T1064" s="264"/>
      <c r="AT1064" s="265" t="s">
        <v>182</v>
      </c>
      <c r="AU1064" s="265" t="s">
        <v>79</v>
      </c>
      <c r="AV1064" s="13" t="s">
        <v>77</v>
      </c>
      <c r="AW1064" s="13" t="s">
        <v>33</v>
      </c>
      <c r="AX1064" s="13" t="s">
        <v>69</v>
      </c>
      <c r="AY1064" s="265" t="s">
        <v>174</v>
      </c>
    </row>
    <row r="1065" s="11" customFormat="1">
      <c r="B1065" s="233"/>
      <c r="C1065" s="234"/>
      <c r="D1065" s="235" t="s">
        <v>182</v>
      </c>
      <c r="E1065" s="236" t="s">
        <v>21</v>
      </c>
      <c r="F1065" s="237" t="s">
        <v>1414</v>
      </c>
      <c r="G1065" s="234"/>
      <c r="H1065" s="238">
        <v>74.909999999999997</v>
      </c>
      <c r="I1065" s="239"/>
      <c r="J1065" s="234"/>
      <c r="K1065" s="234"/>
      <c r="L1065" s="240"/>
      <c r="M1065" s="241"/>
      <c r="N1065" s="242"/>
      <c r="O1065" s="242"/>
      <c r="P1065" s="242"/>
      <c r="Q1065" s="242"/>
      <c r="R1065" s="242"/>
      <c r="S1065" s="242"/>
      <c r="T1065" s="243"/>
      <c r="AT1065" s="244" t="s">
        <v>182</v>
      </c>
      <c r="AU1065" s="244" t="s">
        <v>79</v>
      </c>
      <c r="AV1065" s="11" t="s">
        <v>79</v>
      </c>
      <c r="AW1065" s="11" t="s">
        <v>33</v>
      </c>
      <c r="AX1065" s="11" t="s">
        <v>69</v>
      </c>
      <c r="AY1065" s="244" t="s">
        <v>174</v>
      </c>
    </row>
    <row r="1066" s="12" customFormat="1">
      <c r="B1066" s="245"/>
      <c r="C1066" s="246"/>
      <c r="D1066" s="235" t="s">
        <v>182</v>
      </c>
      <c r="E1066" s="247" t="s">
        <v>21</v>
      </c>
      <c r="F1066" s="248" t="s">
        <v>184</v>
      </c>
      <c r="G1066" s="246"/>
      <c r="H1066" s="249">
        <v>74.909999999999997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AT1066" s="255" t="s">
        <v>182</v>
      </c>
      <c r="AU1066" s="255" t="s">
        <v>79</v>
      </c>
      <c r="AV1066" s="12" t="s">
        <v>181</v>
      </c>
      <c r="AW1066" s="12" t="s">
        <v>33</v>
      </c>
      <c r="AX1066" s="12" t="s">
        <v>77</v>
      </c>
      <c r="AY1066" s="255" t="s">
        <v>174</v>
      </c>
    </row>
    <row r="1067" s="1" customFormat="1" ht="16.5" customHeight="1">
      <c r="B1067" s="46"/>
      <c r="C1067" s="221" t="s">
        <v>800</v>
      </c>
      <c r="D1067" s="221" t="s">
        <v>176</v>
      </c>
      <c r="E1067" s="222" t="s">
        <v>1415</v>
      </c>
      <c r="F1067" s="223" t="s">
        <v>1416</v>
      </c>
      <c r="G1067" s="224" t="s">
        <v>201</v>
      </c>
      <c r="H1067" s="225">
        <v>74.909999999999997</v>
      </c>
      <c r="I1067" s="226"/>
      <c r="J1067" s="227">
        <f>ROUND(I1067*H1067,2)</f>
        <v>0</v>
      </c>
      <c r="K1067" s="223" t="s">
        <v>21</v>
      </c>
      <c r="L1067" s="72"/>
      <c r="M1067" s="228" t="s">
        <v>21</v>
      </c>
      <c r="N1067" s="229" t="s">
        <v>40</v>
      </c>
      <c r="O1067" s="47"/>
      <c r="P1067" s="230">
        <f>O1067*H1067</f>
        <v>0</v>
      </c>
      <c r="Q1067" s="230">
        <v>0</v>
      </c>
      <c r="R1067" s="230">
        <f>Q1067*H1067</f>
        <v>0</v>
      </c>
      <c r="S1067" s="230">
        <v>0</v>
      </c>
      <c r="T1067" s="231">
        <f>S1067*H1067</f>
        <v>0</v>
      </c>
      <c r="AR1067" s="24" t="s">
        <v>214</v>
      </c>
      <c r="AT1067" s="24" t="s">
        <v>176</v>
      </c>
      <c r="AU1067" s="24" t="s">
        <v>79</v>
      </c>
      <c r="AY1067" s="24" t="s">
        <v>174</v>
      </c>
      <c r="BE1067" s="232">
        <f>IF(N1067="základní",J1067,0)</f>
        <v>0</v>
      </c>
      <c r="BF1067" s="232">
        <f>IF(N1067="snížená",J1067,0)</f>
        <v>0</v>
      </c>
      <c r="BG1067" s="232">
        <f>IF(N1067="zákl. přenesená",J1067,0)</f>
        <v>0</v>
      </c>
      <c r="BH1067" s="232">
        <f>IF(N1067="sníž. přenesená",J1067,0)</f>
        <v>0</v>
      </c>
      <c r="BI1067" s="232">
        <f>IF(N1067="nulová",J1067,0)</f>
        <v>0</v>
      </c>
      <c r="BJ1067" s="24" t="s">
        <v>77</v>
      </c>
      <c r="BK1067" s="232">
        <f>ROUND(I1067*H1067,2)</f>
        <v>0</v>
      </c>
      <c r="BL1067" s="24" t="s">
        <v>214</v>
      </c>
      <c r="BM1067" s="24" t="s">
        <v>1417</v>
      </c>
    </row>
    <row r="1068" s="13" customFormat="1">
      <c r="B1068" s="256"/>
      <c r="C1068" s="257"/>
      <c r="D1068" s="235" t="s">
        <v>182</v>
      </c>
      <c r="E1068" s="258" t="s">
        <v>21</v>
      </c>
      <c r="F1068" s="259" t="s">
        <v>1413</v>
      </c>
      <c r="G1068" s="257"/>
      <c r="H1068" s="258" t="s">
        <v>21</v>
      </c>
      <c r="I1068" s="260"/>
      <c r="J1068" s="257"/>
      <c r="K1068" s="257"/>
      <c r="L1068" s="261"/>
      <c r="M1068" s="262"/>
      <c r="N1068" s="263"/>
      <c r="O1068" s="263"/>
      <c r="P1068" s="263"/>
      <c r="Q1068" s="263"/>
      <c r="R1068" s="263"/>
      <c r="S1068" s="263"/>
      <c r="T1068" s="264"/>
      <c r="AT1068" s="265" t="s">
        <v>182</v>
      </c>
      <c r="AU1068" s="265" t="s">
        <v>79</v>
      </c>
      <c r="AV1068" s="13" t="s">
        <v>77</v>
      </c>
      <c r="AW1068" s="13" t="s">
        <v>33</v>
      </c>
      <c r="AX1068" s="13" t="s">
        <v>69</v>
      </c>
      <c r="AY1068" s="265" t="s">
        <v>174</v>
      </c>
    </row>
    <row r="1069" s="11" customFormat="1">
      <c r="B1069" s="233"/>
      <c r="C1069" s="234"/>
      <c r="D1069" s="235" t="s">
        <v>182</v>
      </c>
      <c r="E1069" s="236" t="s">
        <v>21</v>
      </c>
      <c r="F1069" s="237" t="s">
        <v>1418</v>
      </c>
      <c r="G1069" s="234"/>
      <c r="H1069" s="238">
        <v>74.909999999999997</v>
      </c>
      <c r="I1069" s="239"/>
      <c r="J1069" s="234"/>
      <c r="K1069" s="234"/>
      <c r="L1069" s="240"/>
      <c r="M1069" s="241"/>
      <c r="N1069" s="242"/>
      <c r="O1069" s="242"/>
      <c r="P1069" s="242"/>
      <c r="Q1069" s="242"/>
      <c r="R1069" s="242"/>
      <c r="S1069" s="242"/>
      <c r="T1069" s="243"/>
      <c r="AT1069" s="244" t="s">
        <v>182</v>
      </c>
      <c r="AU1069" s="244" t="s">
        <v>79</v>
      </c>
      <c r="AV1069" s="11" t="s">
        <v>79</v>
      </c>
      <c r="AW1069" s="11" t="s">
        <v>33</v>
      </c>
      <c r="AX1069" s="11" t="s">
        <v>69</v>
      </c>
      <c r="AY1069" s="244" t="s">
        <v>174</v>
      </c>
    </row>
    <row r="1070" s="12" customFormat="1">
      <c r="B1070" s="245"/>
      <c r="C1070" s="246"/>
      <c r="D1070" s="235" t="s">
        <v>182</v>
      </c>
      <c r="E1070" s="247" t="s">
        <v>21</v>
      </c>
      <c r="F1070" s="248" t="s">
        <v>184</v>
      </c>
      <c r="G1070" s="246"/>
      <c r="H1070" s="249">
        <v>74.909999999999997</v>
      </c>
      <c r="I1070" s="250"/>
      <c r="J1070" s="246"/>
      <c r="K1070" s="246"/>
      <c r="L1070" s="251"/>
      <c r="M1070" s="252"/>
      <c r="N1070" s="253"/>
      <c r="O1070" s="253"/>
      <c r="P1070" s="253"/>
      <c r="Q1070" s="253"/>
      <c r="R1070" s="253"/>
      <c r="S1070" s="253"/>
      <c r="T1070" s="254"/>
      <c r="AT1070" s="255" t="s">
        <v>182</v>
      </c>
      <c r="AU1070" s="255" t="s">
        <v>79</v>
      </c>
      <c r="AV1070" s="12" t="s">
        <v>181</v>
      </c>
      <c r="AW1070" s="12" t="s">
        <v>33</v>
      </c>
      <c r="AX1070" s="12" t="s">
        <v>77</v>
      </c>
      <c r="AY1070" s="255" t="s">
        <v>174</v>
      </c>
    </row>
    <row r="1071" s="1" customFormat="1" ht="16.5" customHeight="1">
      <c r="B1071" s="46"/>
      <c r="C1071" s="266" t="s">
        <v>1087</v>
      </c>
      <c r="D1071" s="266" t="s">
        <v>258</v>
      </c>
      <c r="E1071" s="267" t="s">
        <v>1419</v>
      </c>
      <c r="F1071" s="268" t="s">
        <v>1420</v>
      </c>
      <c r="G1071" s="269" t="s">
        <v>201</v>
      </c>
      <c r="H1071" s="270">
        <v>14.981999999999999</v>
      </c>
      <c r="I1071" s="271"/>
      <c r="J1071" s="272">
        <f>ROUND(I1071*H1071,2)</f>
        <v>0</v>
      </c>
      <c r="K1071" s="268" t="s">
        <v>180</v>
      </c>
      <c r="L1071" s="273"/>
      <c r="M1071" s="274" t="s">
        <v>21</v>
      </c>
      <c r="N1071" s="275" t="s">
        <v>40</v>
      </c>
      <c r="O1071" s="47"/>
      <c r="P1071" s="230">
        <f>O1071*H1071</f>
        <v>0</v>
      </c>
      <c r="Q1071" s="230">
        <v>0.0093100000000000006</v>
      </c>
      <c r="R1071" s="230">
        <f>Q1071*H1071</f>
        <v>0.13948242</v>
      </c>
      <c r="S1071" s="230">
        <v>0</v>
      </c>
      <c r="T1071" s="231">
        <f>S1071*H1071</f>
        <v>0</v>
      </c>
      <c r="AR1071" s="24" t="s">
        <v>252</v>
      </c>
      <c r="AT1071" s="24" t="s">
        <v>258</v>
      </c>
      <c r="AU1071" s="24" t="s">
        <v>79</v>
      </c>
      <c r="AY1071" s="24" t="s">
        <v>174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24" t="s">
        <v>77</v>
      </c>
      <c r="BK1071" s="232">
        <f>ROUND(I1071*H1071,2)</f>
        <v>0</v>
      </c>
      <c r="BL1071" s="24" t="s">
        <v>214</v>
      </c>
      <c r="BM1071" s="24" t="s">
        <v>1421</v>
      </c>
    </row>
    <row r="1072" s="13" customFormat="1">
      <c r="B1072" s="256"/>
      <c r="C1072" s="257"/>
      <c r="D1072" s="235" t="s">
        <v>182</v>
      </c>
      <c r="E1072" s="258" t="s">
        <v>21</v>
      </c>
      <c r="F1072" s="259" t="s">
        <v>1422</v>
      </c>
      <c r="G1072" s="257"/>
      <c r="H1072" s="258" t="s">
        <v>21</v>
      </c>
      <c r="I1072" s="260"/>
      <c r="J1072" s="257"/>
      <c r="K1072" s="257"/>
      <c r="L1072" s="261"/>
      <c r="M1072" s="262"/>
      <c r="N1072" s="263"/>
      <c r="O1072" s="263"/>
      <c r="P1072" s="263"/>
      <c r="Q1072" s="263"/>
      <c r="R1072" s="263"/>
      <c r="S1072" s="263"/>
      <c r="T1072" s="264"/>
      <c r="AT1072" s="265" t="s">
        <v>182</v>
      </c>
      <c r="AU1072" s="265" t="s">
        <v>79</v>
      </c>
      <c r="AV1072" s="13" t="s">
        <v>77</v>
      </c>
      <c r="AW1072" s="13" t="s">
        <v>33</v>
      </c>
      <c r="AX1072" s="13" t="s">
        <v>69</v>
      </c>
      <c r="AY1072" s="265" t="s">
        <v>174</v>
      </c>
    </row>
    <row r="1073" s="11" customFormat="1">
      <c r="B1073" s="233"/>
      <c r="C1073" s="234"/>
      <c r="D1073" s="235" t="s">
        <v>182</v>
      </c>
      <c r="E1073" s="236" t="s">
        <v>21</v>
      </c>
      <c r="F1073" s="237" t="s">
        <v>1423</v>
      </c>
      <c r="G1073" s="234"/>
      <c r="H1073" s="238">
        <v>14.981999999999999</v>
      </c>
      <c r="I1073" s="239"/>
      <c r="J1073" s="234"/>
      <c r="K1073" s="234"/>
      <c r="L1073" s="240"/>
      <c r="M1073" s="241"/>
      <c r="N1073" s="242"/>
      <c r="O1073" s="242"/>
      <c r="P1073" s="242"/>
      <c r="Q1073" s="242"/>
      <c r="R1073" s="242"/>
      <c r="S1073" s="242"/>
      <c r="T1073" s="243"/>
      <c r="AT1073" s="244" t="s">
        <v>182</v>
      </c>
      <c r="AU1073" s="244" t="s">
        <v>79</v>
      </c>
      <c r="AV1073" s="11" t="s">
        <v>79</v>
      </c>
      <c r="AW1073" s="11" t="s">
        <v>33</v>
      </c>
      <c r="AX1073" s="11" t="s">
        <v>77</v>
      </c>
      <c r="AY1073" s="244" t="s">
        <v>174</v>
      </c>
    </row>
    <row r="1074" s="1" customFormat="1" ht="16.5" customHeight="1">
      <c r="B1074" s="46"/>
      <c r="C1074" s="221" t="s">
        <v>1424</v>
      </c>
      <c r="D1074" s="221" t="s">
        <v>176</v>
      </c>
      <c r="E1074" s="222" t="s">
        <v>1425</v>
      </c>
      <c r="F1074" s="223" t="s">
        <v>1426</v>
      </c>
      <c r="G1074" s="224" t="s">
        <v>201</v>
      </c>
      <c r="H1074" s="225">
        <v>29.25</v>
      </c>
      <c r="I1074" s="226"/>
      <c r="J1074" s="227">
        <f>ROUND(I1074*H1074,2)</f>
        <v>0</v>
      </c>
      <c r="K1074" s="223" t="s">
        <v>21</v>
      </c>
      <c r="L1074" s="72"/>
      <c r="M1074" s="228" t="s">
        <v>21</v>
      </c>
      <c r="N1074" s="229" t="s">
        <v>40</v>
      </c>
      <c r="O1074" s="47"/>
      <c r="P1074" s="230">
        <f>O1074*H1074</f>
        <v>0</v>
      </c>
      <c r="Q1074" s="230">
        <v>0</v>
      </c>
      <c r="R1074" s="230">
        <f>Q1074*H1074</f>
        <v>0</v>
      </c>
      <c r="S1074" s="230">
        <v>0</v>
      </c>
      <c r="T1074" s="231">
        <f>S1074*H1074</f>
        <v>0</v>
      </c>
      <c r="AR1074" s="24" t="s">
        <v>214</v>
      </c>
      <c r="AT1074" s="24" t="s">
        <v>176</v>
      </c>
      <c r="AU1074" s="24" t="s">
        <v>79</v>
      </c>
      <c r="AY1074" s="24" t="s">
        <v>174</v>
      </c>
      <c r="BE1074" s="232">
        <f>IF(N1074="základní",J1074,0)</f>
        <v>0</v>
      </c>
      <c r="BF1074" s="232">
        <f>IF(N1074="snížená",J1074,0)</f>
        <v>0</v>
      </c>
      <c r="BG1074" s="232">
        <f>IF(N1074="zákl. přenesená",J1074,0)</f>
        <v>0</v>
      </c>
      <c r="BH1074" s="232">
        <f>IF(N1074="sníž. přenesená",J1074,0)</f>
        <v>0</v>
      </c>
      <c r="BI1074" s="232">
        <f>IF(N1074="nulová",J1074,0)</f>
        <v>0</v>
      </c>
      <c r="BJ1074" s="24" t="s">
        <v>77</v>
      </c>
      <c r="BK1074" s="232">
        <f>ROUND(I1074*H1074,2)</f>
        <v>0</v>
      </c>
      <c r="BL1074" s="24" t="s">
        <v>214</v>
      </c>
      <c r="BM1074" s="24" t="s">
        <v>1427</v>
      </c>
    </row>
    <row r="1075" s="13" customFormat="1">
      <c r="B1075" s="256"/>
      <c r="C1075" s="257"/>
      <c r="D1075" s="235" t="s">
        <v>182</v>
      </c>
      <c r="E1075" s="258" t="s">
        <v>21</v>
      </c>
      <c r="F1075" s="259" t="s">
        <v>1413</v>
      </c>
      <c r="G1075" s="257"/>
      <c r="H1075" s="258" t="s">
        <v>21</v>
      </c>
      <c r="I1075" s="260"/>
      <c r="J1075" s="257"/>
      <c r="K1075" s="257"/>
      <c r="L1075" s="261"/>
      <c r="M1075" s="262"/>
      <c r="N1075" s="263"/>
      <c r="O1075" s="263"/>
      <c r="P1075" s="263"/>
      <c r="Q1075" s="263"/>
      <c r="R1075" s="263"/>
      <c r="S1075" s="263"/>
      <c r="T1075" s="264"/>
      <c r="AT1075" s="265" t="s">
        <v>182</v>
      </c>
      <c r="AU1075" s="265" t="s">
        <v>79</v>
      </c>
      <c r="AV1075" s="13" t="s">
        <v>77</v>
      </c>
      <c r="AW1075" s="13" t="s">
        <v>33</v>
      </c>
      <c r="AX1075" s="13" t="s">
        <v>69</v>
      </c>
      <c r="AY1075" s="265" t="s">
        <v>174</v>
      </c>
    </row>
    <row r="1076" s="11" customFormat="1">
      <c r="B1076" s="233"/>
      <c r="C1076" s="234"/>
      <c r="D1076" s="235" t="s">
        <v>182</v>
      </c>
      <c r="E1076" s="236" t="s">
        <v>21</v>
      </c>
      <c r="F1076" s="237" t="s">
        <v>1428</v>
      </c>
      <c r="G1076" s="234"/>
      <c r="H1076" s="238">
        <v>29.25</v>
      </c>
      <c r="I1076" s="239"/>
      <c r="J1076" s="234"/>
      <c r="K1076" s="234"/>
      <c r="L1076" s="240"/>
      <c r="M1076" s="241"/>
      <c r="N1076" s="242"/>
      <c r="O1076" s="242"/>
      <c r="P1076" s="242"/>
      <c r="Q1076" s="242"/>
      <c r="R1076" s="242"/>
      <c r="S1076" s="242"/>
      <c r="T1076" s="243"/>
      <c r="AT1076" s="244" t="s">
        <v>182</v>
      </c>
      <c r="AU1076" s="244" t="s">
        <v>79</v>
      </c>
      <c r="AV1076" s="11" t="s">
        <v>79</v>
      </c>
      <c r="AW1076" s="11" t="s">
        <v>33</v>
      </c>
      <c r="AX1076" s="11" t="s">
        <v>69</v>
      </c>
      <c r="AY1076" s="244" t="s">
        <v>174</v>
      </c>
    </row>
    <row r="1077" s="12" customFormat="1">
      <c r="B1077" s="245"/>
      <c r="C1077" s="246"/>
      <c r="D1077" s="235" t="s">
        <v>182</v>
      </c>
      <c r="E1077" s="247" t="s">
        <v>21</v>
      </c>
      <c r="F1077" s="248" t="s">
        <v>184</v>
      </c>
      <c r="G1077" s="246"/>
      <c r="H1077" s="249">
        <v>29.25</v>
      </c>
      <c r="I1077" s="250"/>
      <c r="J1077" s="246"/>
      <c r="K1077" s="246"/>
      <c r="L1077" s="251"/>
      <c r="M1077" s="252"/>
      <c r="N1077" s="253"/>
      <c r="O1077" s="253"/>
      <c r="P1077" s="253"/>
      <c r="Q1077" s="253"/>
      <c r="R1077" s="253"/>
      <c r="S1077" s="253"/>
      <c r="T1077" s="254"/>
      <c r="AT1077" s="255" t="s">
        <v>182</v>
      </c>
      <c r="AU1077" s="255" t="s">
        <v>79</v>
      </c>
      <c r="AV1077" s="12" t="s">
        <v>181</v>
      </c>
      <c r="AW1077" s="12" t="s">
        <v>33</v>
      </c>
      <c r="AX1077" s="12" t="s">
        <v>77</v>
      </c>
      <c r="AY1077" s="255" t="s">
        <v>174</v>
      </c>
    </row>
    <row r="1078" s="1" customFormat="1" ht="16.5" customHeight="1">
      <c r="B1078" s="46"/>
      <c r="C1078" s="221" t="s">
        <v>805</v>
      </c>
      <c r="D1078" s="221" t="s">
        <v>176</v>
      </c>
      <c r="E1078" s="222" t="s">
        <v>1429</v>
      </c>
      <c r="F1078" s="223" t="s">
        <v>1430</v>
      </c>
      <c r="G1078" s="224" t="s">
        <v>201</v>
      </c>
      <c r="H1078" s="225">
        <v>74.909999999999997</v>
      </c>
      <c r="I1078" s="226"/>
      <c r="J1078" s="227">
        <f>ROUND(I1078*H1078,2)</f>
        <v>0</v>
      </c>
      <c r="K1078" s="223" t="s">
        <v>21</v>
      </c>
      <c r="L1078" s="72"/>
      <c r="M1078" s="228" t="s">
        <v>21</v>
      </c>
      <c r="N1078" s="229" t="s">
        <v>40</v>
      </c>
      <c r="O1078" s="47"/>
      <c r="P1078" s="230">
        <f>O1078*H1078</f>
        <v>0</v>
      </c>
      <c r="Q1078" s="230">
        <v>0</v>
      </c>
      <c r="R1078" s="230">
        <f>Q1078*H1078</f>
        <v>0</v>
      </c>
      <c r="S1078" s="230">
        <v>0</v>
      </c>
      <c r="T1078" s="231">
        <f>S1078*H1078</f>
        <v>0</v>
      </c>
      <c r="AR1078" s="24" t="s">
        <v>214</v>
      </c>
      <c r="AT1078" s="24" t="s">
        <v>176</v>
      </c>
      <c r="AU1078" s="24" t="s">
        <v>79</v>
      </c>
      <c r="AY1078" s="24" t="s">
        <v>174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24" t="s">
        <v>77</v>
      </c>
      <c r="BK1078" s="232">
        <f>ROUND(I1078*H1078,2)</f>
        <v>0</v>
      </c>
      <c r="BL1078" s="24" t="s">
        <v>214</v>
      </c>
      <c r="BM1078" s="24" t="s">
        <v>1431</v>
      </c>
    </row>
    <row r="1079" s="13" customFormat="1">
      <c r="B1079" s="256"/>
      <c r="C1079" s="257"/>
      <c r="D1079" s="235" t="s">
        <v>182</v>
      </c>
      <c r="E1079" s="258" t="s">
        <v>21</v>
      </c>
      <c r="F1079" s="259" t="s">
        <v>1413</v>
      </c>
      <c r="G1079" s="257"/>
      <c r="H1079" s="258" t="s">
        <v>21</v>
      </c>
      <c r="I1079" s="260"/>
      <c r="J1079" s="257"/>
      <c r="K1079" s="257"/>
      <c r="L1079" s="261"/>
      <c r="M1079" s="262"/>
      <c r="N1079" s="263"/>
      <c r="O1079" s="263"/>
      <c r="P1079" s="263"/>
      <c r="Q1079" s="263"/>
      <c r="R1079" s="263"/>
      <c r="S1079" s="263"/>
      <c r="T1079" s="264"/>
      <c r="AT1079" s="265" t="s">
        <v>182</v>
      </c>
      <c r="AU1079" s="265" t="s">
        <v>79</v>
      </c>
      <c r="AV1079" s="13" t="s">
        <v>77</v>
      </c>
      <c r="AW1079" s="13" t="s">
        <v>33</v>
      </c>
      <c r="AX1079" s="13" t="s">
        <v>69</v>
      </c>
      <c r="AY1079" s="265" t="s">
        <v>174</v>
      </c>
    </row>
    <row r="1080" s="11" customFormat="1">
      <c r="B1080" s="233"/>
      <c r="C1080" s="234"/>
      <c r="D1080" s="235" t="s">
        <v>182</v>
      </c>
      <c r="E1080" s="236" t="s">
        <v>21</v>
      </c>
      <c r="F1080" s="237" t="s">
        <v>1414</v>
      </c>
      <c r="G1080" s="234"/>
      <c r="H1080" s="238">
        <v>74.909999999999997</v>
      </c>
      <c r="I1080" s="239"/>
      <c r="J1080" s="234"/>
      <c r="K1080" s="234"/>
      <c r="L1080" s="240"/>
      <c r="M1080" s="241"/>
      <c r="N1080" s="242"/>
      <c r="O1080" s="242"/>
      <c r="P1080" s="242"/>
      <c r="Q1080" s="242"/>
      <c r="R1080" s="242"/>
      <c r="S1080" s="242"/>
      <c r="T1080" s="243"/>
      <c r="AT1080" s="244" t="s">
        <v>182</v>
      </c>
      <c r="AU1080" s="244" t="s">
        <v>79</v>
      </c>
      <c r="AV1080" s="11" t="s">
        <v>79</v>
      </c>
      <c r="AW1080" s="11" t="s">
        <v>33</v>
      </c>
      <c r="AX1080" s="11" t="s">
        <v>69</v>
      </c>
      <c r="AY1080" s="244" t="s">
        <v>174</v>
      </c>
    </row>
    <row r="1081" s="12" customFormat="1">
      <c r="B1081" s="245"/>
      <c r="C1081" s="246"/>
      <c r="D1081" s="235" t="s">
        <v>182</v>
      </c>
      <c r="E1081" s="247" t="s">
        <v>21</v>
      </c>
      <c r="F1081" s="248" t="s">
        <v>184</v>
      </c>
      <c r="G1081" s="246"/>
      <c r="H1081" s="249">
        <v>74.909999999999997</v>
      </c>
      <c r="I1081" s="250"/>
      <c r="J1081" s="246"/>
      <c r="K1081" s="246"/>
      <c r="L1081" s="251"/>
      <c r="M1081" s="252"/>
      <c r="N1081" s="253"/>
      <c r="O1081" s="253"/>
      <c r="P1081" s="253"/>
      <c r="Q1081" s="253"/>
      <c r="R1081" s="253"/>
      <c r="S1081" s="253"/>
      <c r="T1081" s="254"/>
      <c r="AT1081" s="255" t="s">
        <v>182</v>
      </c>
      <c r="AU1081" s="255" t="s">
        <v>79</v>
      </c>
      <c r="AV1081" s="12" t="s">
        <v>181</v>
      </c>
      <c r="AW1081" s="12" t="s">
        <v>33</v>
      </c>
      <c r="AX1081" s="12" t="s">
        <v>77</v>
      </c>
      <c r="AY1081" s="255" t="s">
        <v>174</v>
      </c>
    </row>
    <row r="1082" s="1" customFormat="1" ht="16.5" customHeight="1">
      <c r="B1082" s="46"/>
      <c r="C1082" s="221" t="s">
        <v>1432</v>
      </c>
      <c r="D1082" s="221" t="s">
        <v>176</v>
      </c>
      <c r="E1082" s="222" t="s">
        <v>1433</v>
      </c>
      <c r="F1082" s="223" t="s">
        <v>1434</v>
      </c>
      <c r="G1082" s="224" t="s">
        <v>201</v>
      </c>
      <c r="H1082" s="225">
        <v>74.909999999999997</v>
      </c>
      <c r="I1082" s="226"/>
      <c r="J1082" s="227">
        <f>ROUND(I1082*H1082,2)</f>
        <v>0</v>
      </c>
      <c r="K1082" s="223" t="s">
        <v>21</v>
      </c>
      <c r="L1082" s="72"/>
      <c r="M1082" s="228" t="s">
        <v>21</v>
      </c>
      <c r="N1082" s="229" t="s">
        <v>40</v>
      </c>
      <c r="O1082" s="47"/>
      <c r="P1082" s="230">
        <f>O1082*H1082</f>
        <v>0</v>
      </c>
      <c r="Q1082" s="230">
        <v>0</v>
      </c>
      <c r="R1082" s="230">
        <f>Q1082*H1082</f>
        <v>0</v>
      </c>
      <c r="S1082" s="230">
        <v>0</v>
      </c>
      <c r="T1082" s="231">
        <f>S1082*H1082</f>
        <v>0</v>
      </c>
      <c r="AR1082" s="24" t="s">
        <v>214</v>
      </c>
      <c r="AT1082" s="24" t="s">
        <v>176</v>
      </c>
      <c r="AU1082" s="24" t="s">
        <v>79</v>
      </c>
      <c r="AY1082" s="24" t="s">
        <v>174</v>
      </c>
      <c r="BE1082" s="232">
        <f>IF(N1082="základní",J1082,0)</f>
        <v>0</v>
      </c>
      <c r="BF1082" s="232">
        <f>IF(N1082="snížená",J1082,0)</f>
        <v>0</v>
      </c>
      <c r="BG1082" s="232">
        <f>IF(N1082="zákl. přenesená",J1082,0)</f>
        <v>0</v>
      </c>
      <c r="BH1082" s="232">
        <f>IF(N1082="sníž. přenesená",J1082,0)</f>
        <v>0</v>
      </c>
      <c r="BI1082" s="232">
        <f>IF(N1082="nulová",J1082,0)</f>
        <v>0</v>
      </c>
      <c r="BJ1082" s="24" t="s">
        <v>77</v>
      </c>
      <c r="BK1082" s="232">
        <f>ROUND(I1082*H1082,2)</f>
        <v>0</v>
      </c>
      <c r="BL1082" s="24" t="s">
        <v>214</v>
      </c>
      <c r="BM1082" s="24" t="s">
        <v>1435</v>
      </c>
    </row>
    <row r="1083" s="13" customFormat="1">
      <c r="B1083" s="256"/>
      <c r="C1083" s="257"/>
      <c r="D1083" s="235" t="s">
        <v>182</v>
      </c>
      <c r="E1083" s="258" t="s">
        <v>21</v>
      </c>
      <c r="F1083" s="259" t="s">
        <v>1413</v>
      </c>
      <c r="G1083" s="257"/>
      <c r="H1083" s="258" t="s">
        <v>21</v>
      </c>
      <c r="I1083" s="260"/>
      <c r="J1083" s="257"/>
      <c r="K1083" s="257"/>
      <c r="L1083" s="261"/>
      <c r="M1083" s="262"/>
      <c r="N1083" s="263"/>
      <c r="O1083" s="263"/>
      <c r="P1083" s="263"/>
      <c r="Q1083" s="263"/>
      <c r="R1083" s="263"/>
      <c r="S1083" s="263"/>
      <c r="T1083" s="264"/>
      <c r="AT1083" s="265" t="s">
        <v>182</v>
      </c>
      <c r="AU1083" s="265" t="s">
        <v>79</v>
      </c>
      <c r="AV1083" s="13" t="s">
        <v>77</v>
      </c>
      <c r="AW1083" s="13" t="s">
        <v>33</v>
      </c>
      <c r="AX1083" s="13" t="s">
        <v>69</v>
      </c>
      <c r="AY1083" s="265" t="s">
        <v>174</v>
      </c>
    </row>
    <row r="1084" s="11" customFormat="1">
      <c r="B1084" s="233"/>
      <c r="C1084" s="234"/>
      <c r="D1084" s="235" t="s">
        <v>182</v>
      </c>
      <c r="E1084" s="236" t="s">
        <v>21</v>
      </c>
      <c r="F1084" s="237" t="s">
        <v>1414</v>
      </c>
      <c r="G1084" s="234"/>
      <c r="H1084" s="238">
        <v>74.909999999999997</v>
      </c>
      <c r="I1084" s="239"/>
      <c r="J1084" s="234"/>
      <c r="K1084" s="234"/>
      <c r="L1084" s="240"/>
      <c r="M1084" s="241"/>
      <c r="N1084" s="242"/>
      <c r="O1084" s="242"/>
      <c r="P1084" s="242"/>
      <c r="Q1084" s="242"/>
      <c r="R1084" s="242"/>
      <c r="S1084" s="242"/>
      <c r="T1084" s="243"/>
      <c r="AT1084" s="244" t="s">
        <v>182</v>
      </c>
      <c r="AU1084" s="244" t="s">
        <v>79</v>
      </c>
      <c r="AV1084" s="11" t="s">
        <v>79</v>
      </c>
      <c r="AW1084" s="11" t="s">
        <v>33</v>
      </c>
      <c r="AX1084" s="11" t="s">
        <v>69</v>
      </c>
      <c r="AY1084" s="244" t="s">
        <v>174</v>
      </c>
    </row>
    <row r="1085" s="12" customFormat="1">
      <c r="B1085" s="245"/>
      <c r="C1085" s="246"/>
      <c r="D1085" s="235" t="s">
        <v>182</v>
      </c>
      <c r="E1085" s="247" t="s">
        <v>21</v>
      </c>
      <c r="F1085" s="248" t="s">
        <v>184</v>
      </c>
      <c r="G1085" s="246"/>
      <c r="H1085" s="249">
        <v>74.909999999999997</v>
      </c>
      <c r="I1085" s="250"/>
      <c r="J1085" s="246"/>
      <c r="K1085" s="246"/>
      <c r="L1085" s="251"/>
      <c r="M1085" s="252"/>
      <c r="N1085" s="253"/>
      <c r="O1085" s="253"/>
      <c r="P1085" s="253"/>
      <c r="Q1085" s="253"/>
      <c r="R1085" s="253"/>
      <c r="S1085" s="253"/>
      <c r="T1085" s="254"/>
      <c r="AT1085" s="255" t="s">
        <v>182</v>
      </c>
      <c r="AU1085" s="255" t="s">
        <v>79</v>
      </c>
      <c r="AV1085" s="12" t="s">
        <v>181</v>
      </c>
      <c r="AW1085" s="12" t="s">
        <v>33</v>
      </c>
      <c r="AX1085" s="12" t="s">
        <v>77</v>
      </c>
      <c r="AY1085" s="255" t="s">
        <v>174</v>
      </c>
    </row>
    <row r="1086" s="1" customFormat="1" ht="16.5" customHeight="1">
      <c r="B1086" s="46"/>
      <c r="C1086" s="221" t="s">
        <v>810</v>
      </c>
      <c r="D1086" s="221" t="s">
        <v>176</v>
      </c>
      <c r="E1086" s="222" t="s">
        <v>1436</v>
      </c>
      <c r="F1086" s="223" t="s">
        <v>1437</v>
      </c>
      <c r="G1086" s="224" t="s">
        <v>201</v>
      </c>
      <c r="H1086" s="225">
        <v>74.909999999999997</v>
      </c>
      <c r="I1086" s="226"/>
      <c r="J1086" s="227">
        <f>ROUND(I1086*H1086,2)</f>
        <v>0</v>
      </c>
      <c r="K1086" s="223" t="s">
        <v>21</v>
      </c>
      <c r="L1086" s="72"/>
      <c r="M1086" s="228" t="s">
        <v>21</v>
      </c>
      <c r="N1086" s="229" t="s">
        <v>40</v>
      </c>
      <c r="O1086" s="47"/>
      <c r="P1086" s="230">
        <f>O1086*H1086</f>
        <v>0</v>
      </c>
      <c r="Q1086" s="230">
        <v>0</v>
      </c>
      <c r="R1086" s="230">
        <f>Q1086*H1086</f>
        <v>0</v>
      </c>
      <c r="S1086" s="230">
        <v>0</v>
      </c>
      <c r="T1086" s="231">
        <f>S1086*H1086</f>
        <v>0</v>
      </c>
      <c r="AR1086" s="24" t="s">
        <v>214</v>
      </c>
      <c r="AT1086" s="24" t="s">
        <v>176</v>
      </c>
      <c r="AU1086" s="24" t="s">
        <v>79</v>
      </c>
      <c r="AY1086" s="24" t="s">
        <v>174</v>
      </c>
      <c r="BE1086" s="232">
        <f>IF(N1086="základní",J1086,0)</f>
        <v>0</v>
      </c>
      <c r="BF1086" s="232">
        <f>IF(N1086="snížená",J1086,0)</f>
        <v>0</v>
      </c>
      <c r="BG1086" s="232">
        <f>IF(N1086="zákl. přenesená",J1086,0)</f>
        <v>0</v>
      </c>
      <c r="BH1086" s="232">
        <f>IF(N1086="sníž. přenesená",J1086,0)</f>
        <v>0</v>
      </c>
      <c r="BI1086" s="232">
        <f>IF(N1086="nulová",J1086,0)</f>
        <v>0</v>
      </c>
      <c r="BJ1086" s="24" t="s">
        <v>77</v>
      </c>
      <c r="BK1086" s="232">
        <f>ROUND(I1086*H1086,2)</f>
        <v>0</v>
      </c>
      <c r="BL1086" s="24" t="s">
        <v>214</v>
      </c>
      <c r="BM1086" s="24" t="s">
        <v>1438</v>
      </c>
    </row>
    <row r="1087" s="13" customFormat="1">
      <c r="B1087" s="256"/>
      <c r="C1087" s="257"/>
      <c r="D1087" s="235" t="s">
        <v>182</v>
      </c>
      <c r="E1087" s="258" t="s">
        <v>21</v>
      </c>
      <c r="F1087" s="259" t="s">
        <v>1413</v>
      </c>
      <c r="G1087" s="257"/>
      <c r="H1087" s="258" t="s">
        <v>21</v>
      </c>
      <c r="I1087" s="260"/>
      <c r="J1087" s="257"/>
      <c r="K1087" s="257"/>
      <c r="L1087" s="261"/>
      <c r="M1087" s="262"/>
      <c r="N1087" s="263"/>
      <c r="O1087" s="263"/>
      <c r="P1087" s="263"/>
      <c r="Q1087" s="263"/>
      <c r="R1087" s="263"/>
      <c r="S1087" s="263"/>
      <c r="T1087" s="264"/>
      <c r="AT1087" s="265" t="s">
        <v>182</v>
      </c>
      <c r="AU1087" s="265" t="s">
        <v>79</v>
      </c>
      <c r="AV1087" s="13" t="s">
        <v>77</v>
      </c>
      <c r="AW1087" s="13" t="s">
        <v>33</v>
      </c>
      <c r="AX1087" s="13" t="s">
        <v>69</v>
      </c>
      <c r="AY1087" s="265" t="s">
        <v>174</v>
      </c>
    </row>
    <row r="1088" s="11" customFormat="1">
      <c r="B1088" s="233"/>
      <c r="C1088" s="234"/>
      <c r="D1088" s="235" t="s">
        <v>182</v>
      </c>
      <c r="E1088" s="236" t="s">
        <v>21</v>
      </c>
      <c r="F1088" s="237" t="s">
        <v>1414</v>
      </c>
      <c r="G1088" s="234"/>
      <c r="H1088" s="238">
        <v>74.909999999999997</v>
      </c>
      <c r="I1088" s="239"/>
      <c r="J1088" s="234"/>
      <c r="K1088" s="234"/>
      <c r="L1088" s="240"/>
      <c r="M1088" s="241"/>
      <c r="N1088" s="242"/>
      <c r="O1088" s="242"/>
      <c r="P1088" s="242"/>
      <c r="Q1088" s="242"/>
      <c r="R1088" s="242"/>
      <c r="S1088" s="242"/>
      <c r="T1088" s="243"/>
      <c r="AT1088" s="244" t="s">
        <v>182</v>
      </c>
      <c r="AU1088" s="244" t="s">
        <v>79</v>
      </c>
      <c r="AV1088" s="11" t="s">
        <v>79</v>
      </c>
      <c r="AW1088" s="11" t="s">
        <v>33</v>
      </c>
      <c r="AX1088" s="11" t="s">
        <v>69</v>
      </c>
      <c r="AY1088" s="244" t="s">
        <v>174</v>
      </c>
    </row>
    <row r="1089" s="12" customFormat="1">
      <c r="B1089" s="245"/>
      <c r="C1089" s="246"/>
      <c r="D1089" s="235" t="s">
        <v>182</v>
      </c>
      <c r="E1089" s="247" t="s">
        <v>21</v>
      </c>
      <c r="F1089" s="248" t="s">
        <v>184</v>
      </c>
      <c r="G1089" s="246"/>
      <c r="H1089" s="249">
        <v>74.909999999999997</v>
      </c>
      <c r="I1089" s="250"/>
      <c r="J1089" s="246"/>
      <c r="K1089" s="246"/>
      <c r="L1089" s="251"/>
      <c r="M1089" s="252"/>
      <c r="N1089" s="253"/>
      <c r="O1089" s="253"/>
      <c r="P1089" s="253"/>
      <c r="Q1089" s="253"/>
      <c r="R1089" s="253"/>
      <c r="S1089" s="253"/>
      <c r="T1089" s="254"/>
      <c r="AT1089" s="255" t="s">
        <v>182</v>
      </c>
      <c r="AU1089" s="255" t="s">
        <v>79</v>
      </c>
      <c r="AV1089" s="12" t="s">
        <v>181</v>
      </c>
      <c r="AW1089" s="12" t="s">
        <v>33</v>
      </c>
      <c r="AX1089" s="12" t="s">
        <v>77</v>
      </c>
      <c r="AY1089" s="255" t="s">
        <v>174</v>
      </c>
    </row>
    <row r="1090" s="1" customFormat="1" ht="16.5" customHeight="1">
      <c r="B1090" s="46"/>
      <c r="C1090" s="221" t="s">
        <v>1439</v>
      </c>
      <c r="D1090" s="221" t="s">
        <v>176</v>
      </c>
      <c r="E1090" s="222" t="s">
        <v>1440</v>
      </c>
      <c r="F1090" s="223" t="s">
        <v>1441</v>
      </c>
      <c r="G1090" s="224" t="s">
        <v>201</v>
      </c>
      <c r="H1090" s="225">
        <v>74.909999999999997</v>
      </c>
      <c r="I1090" s="226"/>
      <c r="J1090" s="227">
        <f>ROUND(I1090*H1090,2)</f>
        <v>0</v>
      </c>
      <c r="K1090" s="223" t="s">
        <v>21</v>
      </c>
      <c r="L1090" s="72"/>
      <c r="M1090" s="228" t="s">
        <v>21</v>
      </c>
      <c r="N1090" s="229" t="s">
        <v>40</v>
      </c>
      <c r="O1090" s="47"/>
      <c r="P1090" s="230">
        <f>O1090*H1090</f>
        <v>0</v>
      </c>
      <c r="Q1090" s="230">
        <v>0</v>
      </c>
      <c r="R1090" s="230">
        <f>Q1090*H1090</f>
        <v>0</v>
      </c>
      <c r="S1090" s="230">
        <v>0</v>
      </c>
      <c r="T1090" s="231">
        <f>S1090*H1090</f>
        <v>0</v>
      </c>
      <c r="AR1090" s="24" t="s">
        <v>214</v>
      </c>
      <c r="AT1090" s="24" t="s">
        <v>176</v>
      </c>
      <c r="AU1090" s="24" t="s">
        <v>79</v>
      </c>
      <c r="AY1090" s="24" t="s">
        <v>174</v>
      </c>
      <c r="BE1090" s="232">
        <f>IF(N1090="základní",J1090,0)</f>
        <v>0</v>
      </c>
      <c r="BF1090" s="232">
        <f>IF(N1090="snížená",J1090,0)</f>
        <v>0</v>
      </c>
      <c r="BG1090" s="232">
        <f>IF(N1090="zákl. přenesená",J1090,0)</f>
        <v>0</v>
      </c>
      <c r="BH1090" s="232">
        <f>IF(N1090="sníž. přenesená",J1090,0)</f>
        <v>0</v>
      </c>
      <c r="BI1090" s="232">
        <f>IF(N1090="nulová",J1090,0)</f>
        <v>0</v>
      </c>
      <c r="BJ1090" s="24" t="s">
        <v>77</v>
      </c>
      <c r="BK1090" s="232">
        <f>ROUND(I1090*H1090,2)</f>
        <v>0</v>
      </c>
      <c r="BL1090" s="24" t="s">
        <v>214</v>
      </c>
      <c r="BM1090" s="24" t="s">
        <v>1442</v>
      </c>
    </row>
    <row r="1091" s="13" customFormat="1">
      <c r="B1091" s="256"/>
      <c r="C1091" s="257"/>
      <c r="D1091" s="235" t="s">
        <v>182</v>
      </c>
      <c r="E1091" s="258" t="s">
        <v>21</v>
      </c>
      <c r="F1091" s="259" t="s">
        <v>1413</v>
      </c>
      <c r="G1091" s="257"/>
      <c r="H1091" s="258" t="s">
        <v>21</v>
      </c>
      <c r="I1091" s="260"/>
      <c r="J1091" s="257"/>
      <c r="K1091" s="257"/>
      <c r="L1091" s="261"/>
      <c r="M1091" s="262"/>
      <c r="N1091" s="263"/>
      <c r="O1091" s="263"/>
      <c r="P1091" s="263"/>
      <c r="Q1091" s="263"/>
      <c r="R1091" s="263"/>
      <c r="S1091" s="263"/>
      <c r="T1091" s="264"/>
      <c r="AT1091" s="265" t="s">
        <v>182</v>
      </c>
      <c r="AU1091" s="265" t="s">
        <v>79</v>
      </c>
      <c r="AV1091" s="13" t="s">
        <v>77</v>
      </c>
      <c r="AW1091" s="13" t="s">
        <v>33</v>
      </c>
      <c r="AX1091" s="13" t="s">
        <v>69</v>
      </c>
      <c r="AY1091" s="265" t="s">
        <v>174</v>
      </c>
    </row>
    <row r="1092" s="11" customFormat="1">
      <c r="B1092" s="233"/>
      <c r="C1092" s="234"/>
      <c r="D1092" s="235" t="s">
        <v>182</v>
      </c>
      <c r="E1092" s="236" t="s">
        <v>21</v>
      </c>
      <c r="F1092" s="237" t="s">
        <v>1414</v>
      </c>
      <c r="G1092" s="234"/>
      <c r="H1092" s="238">
        <v>74.909999999999997</v>
      </c>
      <c r="I1092" s="239"/>
      <c r="J1092" s="234"/>
      <c r="K1092" s="234"/>
      <c r="L1092" s="240"/>
      <c r="M1092" s="241"/>
      <c r="N1092" s="242"/>
      <c r="O1092" s="242"/>
      <c r="P1092" s="242"/>
      <c r="Q1092" s="242"/>
      <c r="R1092" s="242"/>
      <c r="S1092" s="242"/>
      <c r="T1092" s="243"/>
      <c r="AT1092" s="244" t="s">
        <v>182</v>
      </c>
      <c r="AU1092" s="244" t="s">
        <v>79</v>
      </c>
      <c r="AV1092" s="11" t="s">
        <v>79</v>
      </c>
      <c r="AW1092" s="11" t="s">
        <v>33</v>
      </c>
      <c r="AX1092" s="11" t="s">
        <v>69</v>
      </c>
      <c r="AY1092" s="244" t="s">
        <v>174</v>
      </c>
    </row>
    <row r="1093" s="12" customFormat="1">
      <c r="B1093" s="245"/>
      <c r="C1093" s="246"/>
      <c r="D1093" s="235" t="s">
        <v>182</v>
      </c>
      <c r="E1093" s="247" t="s">
        <v>21</v>
      </c>
      <c r="F1093" s="248" t="s">
        <v>184</v>
      </c>
      <c r="G1093" s="246"/>
      <c r="H1093" s="249">
        <v>74.909999999999997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AT1093" s="255" t="s">
        <v>182</v>
      </c>
      <c r="AU1093" s="255" t="s">
        <v>79</v>
      </c>
      <c r="AV1093" s="12" t="s">
        <v>181</v>
      </c>
      <c r="AW1093" s="12" t="s">
        <v>33</v>
      </c>
      <c r="AX1093" s="12" t="s">
        <v>77</v>
      </c>
      <c r="AY1093" s="255" t="s">
        <v>174</v>
      </c>
    </row>
    <row r="1094" s="1" customFormat="1" ht="38.25" customHeight="1">
      <c r="B1094" s="46"/>
      <c r="C1094" s="221" t="s">
        <v>814</v>
      </c>
      <c r="D1094" s="221" t="s">
        <v>176</v>
      </c>
      <c r="E1094" s="222" t="s">
        <v>1443</v>
      </c>
      <c r="F1094" s="223" t="s">
        <v>1444</v>
      </c>
      <c r="G1094" s="224" t="s">
        <v>272</v>
      </c>
      <c r="H1094" s="225">
        <v>1</v>
      </c>
      <c r="I1094" s="226"/>
      <c r="J1094" s="227">
        <f>ROUND(I1094*H1094,2)</f>
        <v>0</v>
      </c>
      <c r="K1094" s="223" t="s">
        <v>21</v>
      </c>
      <c r="L1094" s="72"/>
      <c r="M1094" s="228" t="s">
        <v>21</v>
      </c>
      <c r="N1094" s="229" t="s">
        <v>40</v>
      </c>
      <c r="O1094" s="47"/>
      <c r="P1094" s="230">
        <f>O1094*H1094</f>
        <v>0</v>
      </c>
      <c r="Q1094" s="230">
        <v>0</v>
      </c>
      <c r="R1094" s="230">
        <f>Q1094*H1094</f>
        <v>0</v>
      </c>
      <c r="S1094" s="230">
        <v>0</v>
      </c>
      <c r="T1094" s="231">
        <f>S1094*H1094</f>
        <v>0</v>
      </c>
      <c r="AR1094" s="24" t="s">
        <v>214</v>
      </c>
      <c r="AT1094" s="24" t="s">
        <v>176</v>
      </c>
      <c r="AU1094" s="24" t="s">
        <v>79</v>
      </c>
      <c r="AY1094" s="24" t="s">
        <v>174</v>
      </c>
      <c r="BE1094" s="232">
        <f>IF(N1094="základní",J1094,0)</f>
        <v>0</v>
      </c>
      <c r="BF1094" s="232">
        <f>IF(N1094="snížená",J1094,0)</f>
        <v>0</v>
      </c>
      <c r="BG1094" s="232">
        <f>IF(N1094="zákl. přenesená",J1094,0)</f>
        <v>0</v>
      </c>
      <c r="BH1094" s="232">
        <f>IF(N1094="sníž. přenesená",J1094,0)</f>
        <v>0</v>
      </c>
      <c r="BI1094" s="232">
        <f>IF(N1094="nulová",J1094,0)</f>
        <v>0</v>
      </c>
      <c r="BJ1094" s="24" t="s">
        <v>77</v>
      </c>
      <c r="BK1094" s="232">
        <f>ROUND(I1094*H1094,2)</f>
        <v>0</v>
      </c>
      <c r="BL1094" s="24" t="s">
        <v>214</v>
      </c>
      <c r="BM1094" s="24" t="s">
        <v>1445</v>
      </c>
    </row>
    <row r="1095" s="13" customFormat="1">
      <c r="B1095" s="256"/>
      <c r="C1095" s="257"/>
      <c r="D1095" s="235" t="s">
        <v>182</v>
      </c>
      <c r="E1095" s="258" t="s">
        <v>21</v>
      </c>
      <c r="F1095" s="259" t="s">
        <v>598</v>
      </c>
      <c r="G1095" s="257"/>
      <c r="H1095" s="258" t="s">
        <v>21</v>
      </c>
      <c r="I1095" s="260"/>
      <c r="J1095" s="257"/>
      <c r="K1095" s="257"/>
      <c r="L1095" s="261"/>
      <c r="M1095" s="262"/>
      <c r="N1095" s="263"/>
      <c r="O1095" s="263"/>
      <c r="P1095" s="263"/>
      <c r="Q1095" s="263"/>
      <c r="R1095" s="263"/>
      <c r="S1095" s="263"/>
      <c r="T1095" s="264"/>
      <c r="AT1095" s="265" t="s">
        <v>182</v>
      </c>
      <c r="AU1095" s="265" t="s">
        <v>79</v>
      </c>
      <c r="AV1095" s="13" t="s">
        <v>77</v>
      </c>
      <c r="AW1095" s="13" t="s">
        <v>33</v>
      </c>
      <c r="AX1095" s="13" t="s">
        <v>69</v>
      </c>
      <c r="AY1095" s="265" t="s">
        <v>174</v>
      </c>
    </row>
    <row r="1096" s="11" customFormat="1">
      <c r="B1096" s="233"/>
      <c r="C1096" s="234"/>
      <c r="D1096" s="235" t="s">
        <v>182</v>
      </c>
      <c r="E1096" s="236" t="s">
        <v>21</v>
      </c>
      <c r="F1096" s="237" t="s">
        <v>1446</v>
      </c>
      <c r="G1096" s="234"/>
      <c r="H1096" s="238">
        <v>1</v>
      </c>
      <c r="I1096" s="239"/>
      <c r="J1096" s="234"/>
      <c r="K1096" s="234"/>
      <c r="L1096" s="240"/>
      <c r="M1096" s="241"/>
      <c r="N1096" s="242"/>
      <c r="O1096" s="242"/>
      <c r="P1096" s="242"/>
      <c r="Q1096" s="242"/>
      <c r="R1096" s="242"/>
      <c r="S1096" s="242"/>
      <c r="T1096" s="243"/>
      <c r="AT1096" s="244" t="s">
        <v>182</v>
      </c>
      <c r="AU1096" s="244" t="s">
        <v>79</v>
      </c>
      <c r="AV1096" s="11" t="s">
        <v>79</v>
      </c>
      <c r="AW1096" s="11" t="s">
        <v>33</v>
      </c>
      <c r="AX1096" s="11" t="s">
        <v>69</v>
      </c>
      <c r="AY1096" s="244" t="s">
        <v>174</v>
      </c>
    </row>
    <row r="1097" s="12" customFormat="1">
      <c r="B1097" s="245"/>
      <c r="C1097" s="246"/>
      <c r="D1097" s="235" t="s">
        <v>182</v>
      </c>
      <c r="E1097" s="247" t="s">
        <v>21</v>
      </c>
      <c r="F1097" s="248" t="s">
        <v>184</v>
      </c>
      <c r="G1097" s="246"/>
      <c r="H1097" s="249">
        <v>1</v>
      </c>
      <c r="I1097" s="250"/>
      <c r="J1097" s="246"/>
      <c r="K1097" s="246"/>
      <c r="L1097" s="251"/>
      <c r="M1097" s="252"/>
      <c r="N1097" s="253"/>
      <c r="O1097" s="253"/>
      <c r="P1097" s="253"/>
      <c r="Q1097" s="253"/>
      <c r="R1097" s="253"/>
      <c r="S1097" s="253"/>
      <c r="T1097" s="254"/>
      <c r="AT1097" s="255" t="s">
        <v>182</v>
      </c>
      <c r="AU1097" s="255" t="s">
        <v>79</v>
      </c>
      <c r="AV1097" s="12" t="s">
        <v>181</v>
      </c>
      <c r="AW1097" s="12" t="s">
        <v>33</v>
      </c>
      <c r="AX1097" s="12" t="s">
        <v>77</v>
      </c>
      <c r="AY1097" s="255" t="s">
        <v>174</v>
      </c>
    </row>
    <row r="1098" s="1" customFormat="1" ht="38.25" customHeight="1">
      <c r="B1098" s="46"/>
      <c r="C1098" s="221" t="s">
        <v>1447</v>
      </c>
      <c r="D1098" s="221" t="s">
        <v>176</v>
      </c>
      <c r="E1098" s="222" t="s">
        <v>1448</v>
      </c>
      <c r="F1098" s="223" t="s">
        <v>1449</v>
      </c>
      <c r="G1098" s="224" t="s">
        <v>272</v>
      </c>
      <c r="H1098" s="225">
        <v>3</v>
      </c>
      <c r="I1098" s="226"/>
      <c r="J1098" s="227">
        <f>ROUND(I1098*H1098,2)</f>
        <v>0</v>
      </c>
      <c r="K1098" s="223" t="s">
        <v>21</v>
      </c>
      <c r="L1098" s="72"/>
      <c r="M1098" s="228" t="s">
        <v>21</v>
      </c>
      <c r="N1098" s="229" t="s">
        <v>40</v>
      </c>
      <c r="O1098" s="47"/>
      <c r="P1098" s="230">
        <f>O1098*H1098</f>
        <v>0</v>
      </c>
      <c r="Q1098" s="230">
        <v>0</v>
      </c>
      <c r="R1098" s="230">
        <f>Q1098*H1098</f>
        <v>0</v>
      </c>
      <c r="S1098" s="230">
        <v>0</v>
      </c>
      <c r="T1098" s="231">
        <f>S1098*H1098</f>
        <v>0</v>
      </c>
      <c r="AR1098" s="24" t="s">
        <v>214</v>
      </c>
      <c r="AT1098" s="24" t="s">
        <v>176</v>
      </c>
      <c r="AU1098" s="24" t="s">
        <v>79</v>
      </c>
      <c r="AY1098" s="24" t="s">
        <v>174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24" t="s">
        <v>77</v>
      </c>
      <c r="BK1098" s="232">
        <f>ROUND(I1098*H1098,2)</f>
        <v>0</v>
      </c>
      <c r="BL1098" s="24" t="s">
        <v>214</v>
      </c>
      <c r="BM1098" s="24" t="s">
        <v>1450</v>
      </c>
    </row>
    <row r="1099" s="13" customFormat="1">
      <c r="B1099" s="256"/>
      <c r="C1099" s="257"/>
      <c r="D1099" s="235" t="s">
        <v>182</v>
      </c>
      <c r="E1099" s="258" t="s">
        <v>21</v>
      </c>
      <c r="F1099" s="259" t="s">
        <v>598</v>
      </c>
      <c r="G1099" s="257"/>
      <c r="H1099" s="258" t="s">
        <v>21</v>
      </c>
      <c r="I1099" s="260"/>
      <c r="J1099" s="257"/>
      <c r="K1099" s="257"/>
      <c r="L1099" s="261"/>
      <c r="M1099" s="262"/>
      <c r="N1099" s="263"/>
      <c r="O1099" s="263"/>
      <c r="P1099" s="263"/>
      <c r="Q1099" s="263"/>
      <c r="R1099" s="263"/>
      <c r="S1099" s="263"/>
      <c r="T1099" s="264"/>
      <c r="AT1099" s="265" t="s">
        <v>182</v>
      </c>
      <c r="AU1099" s="265" t="s">
        <v>79</v>
      </c>
      <c r="AV1099" s="13" t="s">
        <v>77</v>
      </c>
      <c r="AW1099" s="13" t="s">
        <v>33</v>
      </c>
      <c r="AX1099" s="13" t="s">
        <v>69</v>
      </c>
      <c r="AY1099" s="265" t="s">
        <v>174</v>
      </c>
    </row>
    <row r="1100" s="11" customFormat="1">
      <c r="B1100" s="233"/>
      <c r="C1100" s="234"/>
      <c r="D1100" s="235" t="s">
        <v>182</v>
      </c>
      <c r="E1100" s="236" t="s">
        <v>21</v>
      </c>
      <c r="F1100" s="237" t="s">
        <v>1451</v>
      </c>
      <c r="G1100" s="234"/>
      <c r="H1100" s="238">
        <v>3</v>
      </c>
      <c r="I1100" s="239"/>
      <c r="J1100" s="234"/>
      <c r="K1100" s="234"/>
      <c r="L1100" s="240"/>
      <c r="M1100" s="241"/>
      <c r="N1100" s="242"/>
      <c r="O1100" s="242"/>
      <c r="P1100" s="242"/>
      <c r="Q1100" s="242"/>
      <c r="R1100" s="242"/>
      <c r="S1100" s="242"/>
      <c r="T1100" s="243"/>
      <c r="AT1100" s="244" t="s">
        <v>182</v>
      </c>
      <c r="AU1100" s="244" t="s">
        <v>79</v>
      </c>
      <c r="AV1100" s="11" t="s">
        <v>79</v>
      </c>
      <c r="AW1100" s="11" t="s">
        <v>33</v>
      </c>
      <c r="AX1100" s="11" t="s">
        <v>69</v>
      </c>
      <c r="AY1100" s="244" t="s">
        <v>174</v>
      </c>
    </row>
    <row r="1101" s="12" customFormat="1">
      <c r="B1101" s="245"/>
      <c r="C1101" s="246"/>
      <c r="D1101" s="235" t="s">
        <v>182</v>
      </c>
      <c r="E1101" s="247" t="s">
        <v>21</v>
      </c>
      <c r="F1101" s="248" t="s">
        <v>184</v>
      </c>
      <c r="G1101" s="246"/>
      <c r="H1101" s="249">
        <v>3</v>
      </c>
      <c r="I1101" s="250"/>
      <c r="J1101" s="246"/>
      <c r="K1101" s="246"/>
      <c r="L1101" s="251"/>
      <c r="M1101" s="252"/>
      <c r="N1101" s="253"/>
      <c r="O1101" s="253"/>
      <c r="P1101" s="253"/>
      <c r="Q1101" s="253"/>
      <c r="R1101" s="253"/>
      <c r="S1101" s="253"/>
      <c r="T1101" s="254"/>
      <c r="AT1101" s="255" t="s">
        <v>182</v>
      </c>
      <c r="AU1101" s="255" t="s">
        <v>79</v>
      </c>
      <c r="AV1101" s="12" t="s">
        <v>181</v>
      </c>
      <c r="AW1101" s="12" t="s">
        <v>33</v>
      </c>
      <c r="AX1101" s="12" t="s">
        <v>77</v>
      </c>
      <c r="AY1101" s="255" t="s">
        <v>174</v>
      </c>
    </row>
    <row r="1102" s="1" customFormat="1" ht="38.25" customHeight="1">
      <c r="B1102" s="46"/>
      <c r="C1102" s="221" t="s">
        <v>820</v>
      </c>
      <c r="D1102" s="221" t="s">
        <v>176</v>
      </c>
      <c r="E1102" s="222" t="s">
        <v>1452</v>
      </c>
      <c r="F1102" s="223" t="s">
        <v>1453</v>
      </c>
      <c r="G1102" s="224" t="s">
        <v>272</v>
      </c>
      <c r="H1102" s="225">
        <v>1</v>
      </c>
      <c r="I1102" s="226"/>
      <c r="J1102" s="227">
        <f>ROUND(I1102*H1102,2)</f>
        <v>0</v>
      </c>
      <c r="K1102" s="223" t="s">
        <v>21</v>
      </c>
      <c r="L1102" s="72"/>
      <c r="M1102" s="228" t="s">
        <v>21</v>
      </c>
      <c r="N1102" s="229" t="s">
        <v>40</v>
      </c>
      <c r="O1102" s="47"/>
      <c r="P1102" s="230">
        <f>O1102*H1102</f>
        <v>0</v>
      </c>
      <c r="Q1102" s="230">
        <v>0</v>
      </c>
      <c r="R1102" s="230">
        <f>Q1102*H1102</f>
        <v>0</v>
      </c>
      <c r="S1102" s="230">
        <v>0</v>
      </c>
      <c r="T1102" s="231">
        <f>S1102*H1102</f>
        <v>0</v>
      </c>
      <c r="AR1102" s="24" t="s">
        <v>214</v>
      </c>
      <c r="AT1102" s="24" t="s">
        <v>176</v>
      </c>
      <c r="AU1102" s="24" t="s">
        <v>79</v>
      </c>
      <c r="AY1102" s="24" t="s">
        <v>174</v>
      </c>
      <c r="BE1102" s="232">
        <f>IF(N1102="základní",J1102,0)</f>
        <v>0</v>
      </c>
      <c r="BF1102" s="232">
        <f>IF(N1102="snížená",J1102,0)</f>
        <v>0</v>
      </c>
      <c r="BG1102" s="232">
        <f>IF(N1102="zákl. přenesená",J1102,0)</f>
        <v>0</v>
      </c>
      <c r="BH1102" s="232">
        <f>IF(N1102="sníž. přenesená",J1102,0)</f>
        <v>0</v>
      </c>
      <c r="BI1102" s="232">
        <f>IF(N1102="nulová",J1102,0)</f>
        <v>0</v>
      </c>
      <c r="BJ1102" s="24" t="s">
        <v>77</v>
      </c>
      <c r="BK1102" s="232">
        <f>ROUND(I1102*H1102,2)</f>
        <v>0</v>
      </c>
      <c r="BL1102" s="24" t="s">
        <v>214</v>
      </c>
      <c r="BM1102" s="24" t="s">
        <v>1454</v>
      </c>
    </row>
    <row r="1103" s="13" customFormat="1">
      <c r="B1103" s="256"/>
      <c r="C1103" s="257"/>
      <c r="D1103" s="235" t="s">
        <v>182</v>
      </c>
      <c r="E1103" s="258" t="s">
        <v>21</v>
      </c>
      <c r="F1103" s="259" t="s">
        <v>598</v>
      </c>
      <c r="G1103" s="257"/>
      <c r="H1103" s="258" t="s">
        <v>21</v>
      </c>
      <c r="I1103" s="260"/>
      <c r="J1103" s="257"/>
      <c r="K1103" s="257"/>
      <c r="L1103" s="261"/>
      <c r="M1103" s="262"/>
      <c r="N1103" s="263"/>
      <c r="O1103" s="263"/>
      <c r="P1103" s="263"/>
      <c r="Q1103" s="263"/>
      <c r="R1103" s="263"/>
      <c r="S1103" s="263"/>
      <c r="T1103" s="264"/>
      <c r="AT1103" s="265" t="s">
        <v>182</v>
      </c>
      <c r="AU1103" s="265" t="s">
        <v>79</v>
      </c>
      <c r="AV1103" s="13" t="s">
        <v>77</v>
      </c>
      <c r="AW1103" s="13" t="s">
        <v>33</v>
      </c>
      <c r="AX1103" s="13" t="s">
        <v>69</v>
      </c>
      <c r="AY1103" s="265" t="s">
        <v>174</v>
      </c>
    </row>
    <row r="1104" s="11" customFormat="1">
      <c r="B1104" s="233"/>
      <c r="C1104" s="234"/>
      <c r="D1104" s="235" t="s">
        <v>182</v>
      </c>
      <c r="E1104" s="236" t="s">
        <v>21</v>
      </c>
      <c r="F1104" s="237" t="s">
        <v>1455</v>
      </c>
      <c r="G1104" s="234"/>
      <c r="H1104" s="238">
        <v>1</v>
      </c>
      <c r="I1104" s="239"/>
      <c r="J1104" s="234"/>
      <c r="K1104" s="234"/>
      <c r="L1104" s="240"/>
      <c r="M1104" s="241"/>
      <c r="N1104" s="242"/>
      <c r="O1104" s="242"/>
      <c r="P1104" s="242"/>
      <c r="Q1104" s="242"/>
      <c r="R1104" s="242"/>
      <c r="S1104" s="242"/>
      <c r="T1104" s="243"/>
      <c r="AT1104" s="244" t="s">
        <v>182</v>
      </c>
      <c r="AU1104" s="244" t="s">
        <v>79</v>
      </c>
      <c r="AV1104" s="11" t="s">
        <v>79</v>
      </c>
      <c r="AW1104" s="11" t="s">
        <v>33</v>
      </c>
      <c r="AX1104" s="11" t="s">
        <v>69</v>
      </c>
      <c r="AY1104" s="244" t="s">
        <v>174</v>
      </c>
    </row>
    <row r="1105" s="12" customFormat="1">
      <c r="B1105" s="245"/>
      <c r="C1105" s="246"/>
      <c r="D1105" s="235" t="s">
        <v>182</v>
      </c>
      <c r="E1105" s="247" t="s">
        <v>21</v>
      </c>
      <c r="F1105" s="248" t="s">
        <v>184</v>
      </c>
      <c r="G1105" s="246"/>
      <c r="H1105" s="249">
        <v>1</v>
      </c>
      <c r="I1105" s="250"/>
      <c r="J1105" s="246"/>
      <c r="K1105" s="246"/>
      <c r="L1105" s="251"/>
      <c r="M1105" s="252"/>
      <c r="N1105" s="253"/>
      <c r="O1105" s="253"/>
      <c r="P1105" s="253"/>
      <c r="Q1105" s="253"/>
      <c r="R1105" s="253"/>
      <c r="S1105" s="253"/>
      <c r="T1105" s="254"/>
      <c r="AT1105" s="255" t="s">
        <v>182</v>
      </c>
      <c r="AU1105" s="255" t="s">
        <v>79</v>
      </c>
      <c r="AV1105" s="12" t="s">
        <v>181</v>
      </c>
      <c r="AW1105" s="12" t="s">
        <v>33</v>
      </c>
      <c r="AX1105" s="12" t="s">
        <v>77</v>
      </c>
      <c r="AY1105" s="255" t="s">
        <v>174</v>
      </c>
    </row>
    <row r="1106" s="1" customFormat="1" ht="38.25" customHeight="1">
      <c r="B1106" s="46"/>
      <c r="C1106" s="221" t="s">
        <v>1456</v>
      </c>
      <c r="D1106" s="221" t="s">
        <v>176</v>
      </c>
      <c r="E1106" s="222" t="s">
        <v>1457</v>
      </c>
      <c r="F1106" s="223" t="s">
        <v>1458</v>
      </c>
      <c r="G1106" s="224" t="s">
        <v>272</v>
      </c>
      <c r="H1106" s="225">
        <v>3</v>
      </c>
      <c r="I1106" s="226"/>
      <c r="J1106" s="227">
        <f>ROUND(I1106*H1106,2)</f>
        <v>0</v>
      </c>
      <c r="K1106" s="223" t="s">
        <v>21</v>
      </c>
      <c r="L1106" s="72"/>
      <c r="M1106" s="228" t="s">
        <v>21</v>
      </c>
      <c r="N1106" s="229" t="s">
        <v>40</v>
      </c>
      <c r="O1106" s="47"/>
      <c r="P1106" s="230">
        <f>O1106*H1106</f>
        <v>0</v>
      </c>
      <c r="Q1106" s="230">
        <v>0</v>
      </c>
      <c r="R1106" s="230">
        <f>Q1106*H1106</f>
        <v>0</v>
      </c>
      <c r="S1106" s="230">
        <v>0</v>
      </c>
      <c r="T1106" s="231">
        <f>S1106*H1106</f>
        <v>0</v>
      </c>
      <c r="AR1106" s="24" t="s">
        <v>214</v>
      </c>
      <c r="AT1106" s="24" t="s">
        <v>176</v>
      </c>
      <c r="AU1106" s="24" t="s">
        <v>79</v>
      </c>
      <c r="AY1106" s="24" t="s">
        <v>174</v>
      </c>
      <c r="BE1106" s="232">
        <f>IF(N1106="základní",J1106,0)</f>
        <v>0</v>
      </c>
      <c r="BF1106" s="232">
        <f>IF(N1106="snížená",J1106,0)</f>
        <v>0</v>
      </c>
      <c r="BG1106" s="232">
        <f>IF(N1106="zákl. přenesená",J1106,0)</f>
        <v>0</v>
      </c>
      <c r="BH1106" s="232">
        <f>IF(N1106="sníž. přenesená",J1106,0)</f>
        <v>0</v>
      </c>
      <c r="BI1106" s="232">
        <f>IF(N1106="nulová",J1106,0)</f>
        <v>0</v>
      </c>
      <c r="BJ1106" s="24" t="s">
        <v>77</v>
      </c>
      <c r="BK1106" s="232">
        <f>ROUND(I1106*H1106,2)</f>
        <v>0</v>
      </c>
      <c r="BL1106" s="24" t="s">
        <v>214</v>
      </c>
      <c r="BM1106" s="24" t="s">
        <v>1459</v>
      </c>
    </row>
    <row r="1107" s="13" customFormat="1">
      <c r="B1107" s="256"/>
      <c r="C1107" s="257"/>
      <c r="D1107" s="235" t="s">
        <v>182</v>
      </c>
      <c r="E1107" s="258" t="s">
        <v>21</v>
      </c>
      <c r="F1107" s="259" t="s">
        <v>598</v>
      </c>
      <c r="G1107" s="257"/>
      <c r="H1107" s="258" t="s">
        <v>21</v>
      </c>
      <c r="I1107" s="260"/>
      <c r="J1107" s="257"/>
      <c r="K1107" s="257"/>
      <c r="L1107" s="261"/>
      <c r="M1107" s="262"/>
      <c r="N1107" s="263"/>
      <c r="O1107" s="263"/>
      <c r="P1107" s="263"/>
      <c r="Q1107" s="263"/>
      <c r="R1107" s="263"/>
      <c r="S1107" s="263"/>
      <c r="T1107" s="264"/>
      <c r="AT1107" s="265" t="s">
        <v>182</v>
      </c>
      <c r="AU1107" s="265" t="s">
        <v>79</v>
      </c>
      <c r="AV1107" s="13" t="s">
        <v>77</v>
      </c>
      <c r="AW1107" s="13" t="s">
        <v>33</v>
      </c>
      <c r="AX1107" s="13" t="s">
        <v>69</v>
      </c>
      <c r="AY1107" s="265" t="s">
        <v>174</v>
      </c>
    </row>
    <row r="1108" s="11" customFormat="1">
      <c r="B1108" s="233"/>
      <c r="C1108" s="234"/>
      <c r="D1108" s="235" t="s">
        <v>182</v>
      </c>
      <c r="E1108" s="236" t="s">
        <v>21</v>
      </c>
      <c r="F1108" s="237" t="s">
        <v>1460</v>
      </c>
      <c r="G1108" s="234"/>
      <c r="H1108" s="238">
        <v>3</v>
      </c>
      <c r="I1108" s="239"/>
      <c r="J1108" s="234"/>
      <c r="K1108" s="234"/>
      <c r="L1108" s="240"/>
      <c r="M1108" s="241"/>
      <c r="N1108" s="242"/>
      <c r="O1108" s="242"/>
      <c r="P1108" s="242"/>
      <c r="Q1108" s="242"/>
      <c r="R1108" s="242"/>
      <c r="S1108" s="242"/>
      <c r="T1108" s="243"/>
      <c r="AT1108" s="244" t="s">
        <v>182</v>
      </c>
      <c r="AU1108" s="244" t="s">
        <v>79</v>
      </c>
      <c r="AV1108" s="11" t="s">
        <v>79</v>
      </c>
      <c r="AW1108" s="11" t="s">
        <v>33</v>
      </c>
      <c r="AX1108" s="11" t="s">
        <v>69</v>
      </c>
      <c r="AY1108" s="244" t="s">
        <v>174</v>
      </c>
    </row>
    <row r="1109" s="12" customFormat="1">
      <c r="B1109" s="245"/>
      <c r="C1109" s="246"/>
      <c r="D1109" s="235" t="s">
        <v>182</v>
      </c>
      <c r="E1109" s="247" t="s">
        <v>21</v>
      </c>
      <c r="F1109" s="248" t="s">
        <v>184</v>
      </c>
      <c r="G1109" s="246"/>
      <c r="H1109" s="249">
        <v>3</v>
      </c>
      <c r="I1109" s="250"/>
      <c r="J1109" s="246"/>
      <c r="K1109" s="246"/>
      <c r="L1109" s="251"/>
      <c r="M1109" s="252"/>
      <c r="N1109" s="253"/>
      <c r="O1109" s="253"/>
      <c r="P1109" s="253"/>
      <c r="Q1109" s="253"/>
      <c r="R1109" s="253"/>
      <c r="S1109" s="253"/>
      <c r="T1109" s="254"/>
      <c r="AT1109" s="255" t="s">
        <v>182</v>
      </c>
      <c r="AU1109" s="255" t="s">
        <v>79</v>
      </c>
      <c r="AV1109" s="12" t="s">
        <v>181</v>
      </c>
      <c r="AW1109" s="12" t="s">
        <v>33</v>
      </c>
      <c r="AX1109" s="12" t="s">
        <v>77</v>
      </c>
      <c r="AY1109" s="255" t="s">
        <v>174</v>
      </c>
    </row>
    <row r="1110" s="1" customFormat="1" ht="38.25" customHeight="1">
      <c r="B1110" s="46"/>
      <c r="C1110" s="221" t="s">
        <v>826</v>
      </c>
      <c r="D1110" s="221" t="s">
        <v>176</v>
      </c>
      <c r="E1110" s="222" t="s">
        <v>1461</v>
      </c>
      <c r="F1110" s="223" t="s">
        <v>1462</v>
      </c>
      <c r="G1110" s="224" t="s">
        <v>272</v>
      </c>
      <c r="H1110" s="225">
        <v>1</v>
      </c>
      <c r="I1110" s="226"/>
      <c r="J1110" s="227">
        <f>ROUND(I1110*H1110,2)</f>
        <v>0</v>
      </c>
      <c r="K1110" s="223" t="s">
        <v>21</v>
      </c>
      <c r="L1110" s="72"/>
      <c r="M1110" s="228" t="s">
        <v>21</v>
      </c>
      <c r="N1110" s="229" t="s">
        <v>40</v>
      </c>
      <c r="O1110" s="47"/>
      <c r="P1110" s="230">
        <f>O1110*H1110</f>
        <v>0</v>
      </c>
      <c r="Q1110" s="230">
        <v>0</v>
      </c>
      <c r="R1110" s="230">
        <f>Q1110*H1110</f>
        <v>0</v>
      </c>
      <c r="S1110" s="230">
        <v>0</v>
      </c>
      <c r="T1110" s="231">
        <f>S1110*H1110</f>
        <v>0</v>
      </c>
      <c r="AR1110" s="24" t="s">
        <v>214</v>
      </c>
      <c r="AT1110" s="24" t="s">
        <v>176</v>
      </c>
      <c r="AU1110" s="24" t="s">
        <v>79</v>
      </c>
      <c r="AY1110" s="24" t="s">
        <v>174</v>
      </c>
      <c r="BE1110" s="232">
        <f>IF(N1110="základní",J1110,0)</f>
        <v>0</v>
      </c>
      <c r="BF1110" s="232">
        <f>IF(N1110="snížená",J1110,0)</f>
        <v>0</v>
      </c>
      <c r="BG1110" s="232">
        <f>IF(N1110="zákl. přenesená",J1110,0)</f>
        <v>0</v>
      </c>
      <c r="BH1110" s="232">
        <f>IF(N1110="sníž. přenesená",J1110,0)</f>
        <v>0</v>
      </c>
      <c r="BI1110" s="232">
        <f>IF(N1110="nulová",J1110,0)</f>
        <v>0</v>
      </c>
      <c r="BJ1110" s="24" t="s">
        <v>77</v>
      </c>
      <c r="BK1110" s="232">
        <f>ROUND(I1110*H1110,2)</f>
        <v>0</v>
      </c>
      <c r="BL1110" s="24" t="s">
        <v>214</v>
      </c>
      <c r="BM1110" s="24" t="s">
        <v>1463</v>
      </c>
    </row>
    <row r="1111" s="13" customFormat="1">
      <c r="B1111" s="256"/>
      <c r="C1111" s="257"/>
      <c r="D1111" s="235" t="s">
        <v>182</v>
      </c>
      <c r="E1111" s="258" t="s">
        <v>21</v>
      </c>
      <c r="F1111" s="259" t="s">
        <v>598</v>
      </c>
      <c r="G1111" s="257"/>
      <c r="H1111" s="258" t="s">
        <v>21</v>
      </c>
      <c r="I1111" s="260"/>
      <c r="J1111" s="257"/>
      <c r="K1111" s="257"/>
      <c r="L1111" s="261"/>
      <c r="M1111" s="262"/>
      <c r="N1111" s="263"/>
      <c r="O1111" s="263"/>
      <c r="P1111" s="263"/>
      <c r="Q1111" s="263"/>
      <c r="R1111" s="263"/>
      <c r="S1111" s="263"/>
      <c r="T1111" s="264"/>
      <c r="AT1111" s="265" t="s">
        <v>182</v>
      </c>
      <c r="AU1111" s="265" t="s">
        <v>79</v>
      </c>
      <c r="AV1111" s="13" t="s">
        <v>77</v>
      </c>
      <c r="AW1111" s="13" t="s">
        <v>33</v>
      </c>
      <c r="AX1111" s="13" t="s">
        <v>69</v>
      </c>
      <c r="AY1111" s="265" t="s">
        <v>174</v>
      </c>
    </row>
    <row r="1112" s="11" customFormat="1">
      <c r="B1112" s="233"/>
      <c r="C1112" s="234"/>
      <c r="D1112" s="235" t="s">
        <v>182</v>
      </c>
      <c r="E1112" s="236" t="s">
        <v>21</v>
      </c>
      <c r="F1112" s="237" t="s">
        <v>1464</v>
      </c>
      <c r="G1112" s="234"/>
      <c r="H1112" s="238">
        <v>1</v>
      </c>
      <c r="I1112" s="239"/>
      <c r="J1112" s="234"/>
      <c r="K1112" s="234"/>
      <c r="L1112" s="240"/>
      <c r="M1112" s="241"/>
      <c r="N1112" s="242"/>
      <c r="O1112" s="242"/>
      <c r="P1112" s="242"/>
      <c r="Q1112" s="242"/>
      <c r="R1112" s="242"/>
      <c r="S1112" s="242"/>
      <c r="T1112" s="243"/>
      <c r="AT1112" s="244" t="s">
        <v>182</v>
      </c>
      <c r="AU1112" s="244" t="s">
        <v>79</v>
      </c>
      <c r="AV1112" s="11" t="s">
        <v>79</v>
      </c>
      <c r="AW1112" s="11" t="s">
        <v>33</v>
      </c>
      <c r="AX1112" s="11" t="s">
        <v>69</v>
      </c>
      <c r="AY1112" s="244" t="s">
        <v>174</v>
      </c>
    </row>
    <row r="1113" s="12" customFormat="1">
      <c r="B1113" s="245"/>
      <c r="C1113" s="246"/>
      <c r="D1113" s="235" t="s">
        <v>182</v>
      </c>
      <c r="E1113" s="247" t="s">
        <v>21</v>
      </c>
      <c r="F1113" s="248" t="s">
        <v>184</v>
      </c>
      <c r="G1113" s="246"/>
      <c r="H1113" s="249">
        <v>1</v>
      </c>
      <c r="I1113" s="250"/>
      <c r="J1113" s="246"/>
      <c r="K1113" s="246"/>
      <c r="L1113" s="251"/>
      <c r="M1113" s="252"/>
      <c r="N1113" s="253"/>
      <c r="O1113" s="253"/>
      <c r="P1113" s="253"/>
      <c r="Q1113" s="253"/>
      <c r="R1113" s="253"/>
      <c r="S1113" s="253"/>
      <c r="T1113" s="254"/>
      <c r="AT1113" s="255" t="s">
        <v>182</v>
      </c>
      <c r="AU1113" s="255" t="s">
        <v>79</v>
      </c>
      <c r="AV1113" s="12" t="s">
        <v>181</v>
      </c>
      <c r="AW1113" s="12" t="s">
        <v>33</v>
      </c>
      <c r="AX1113" s="12" t="s">
        <v>77</v>
      </c>
      <c r="AY1113" s="255" t="s">
        <v>174</v>
      </c>
    </row>
    <row r="1114" s="1" customFormat="1" ht="38.25" customHeight="1">
      <c r="B1114" s="46"/>
      <c r="C1114" s="221" t="s">
        <v>1465</v>
      </c>
      <c r="D1114" s="221" t="s">
        <v>176</v>
      </c>
      <c r="E1114" s="222" t="s">
        <v>1466</v>
      </c>
      <c r="F1114" s="223" t="s">
        <v>1467</v>
      </c>
      <c r="G1114" s="224" t="s">
        <v>272</v>
      </c>
      <c r="H1114" s="225">
        <v>2</v>
      </c>
      <c r="I1114" s="226"/>
      <c r="J1114" s="227">
        <f>ROUND(I1114*H1114,2)</f>
        <v>0</v>
      </c>
      <c r="K1114" s="223" t="s">
        <v>21</v>
      </c>
      <c r="L1114" s="72"/>
      <c r="M1114" s="228" t="s">
        <v>21</v>
      </c>
      <c r="N1114" s="229" t="s">
        <v>40</v>
      </c>
      <c r="O1114" s="47"/>
      <c r="P1114" s="230">
        <f>O1114*H1114</f>
        <v>0</v>
      </c>
      <c r="Q1114" s="230">
        <v>0</v>
      </c>
      <c r="R1114" s="230">
        <f>Q1114*H1114</f>
        <v>0</v>
      </c>
      <c r="S1114" s="230">
        <v>0</v>
      </c>
      <c r="T1114" s="231">
        <f>S1114*H1114</f>
        <v>0</v>
      </c>
      <c r="AR1114" s="24" t="s">
        <v>214</v>
      </c>
      <c r="AT1114" s="24" t="s">
        <v>176</v>
      </c>
      <c r="AU1114" s="24" t="s">
        <v>79</v>
      </c>
      <c r="AY1114" s="24" t="s">
        <v>174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24" t="s">
        <v>77</v>
      </c>
      <c r="BK1114" s="232">
        <f>ROUND(I1114*H1114,2)</f>
        <v>0</v>
      </c>
      <c r="BL1114" s="24" t="s">
        <v>214</v>
      </c>
      <c r="BM1114" s="24" t="s">
        <v>1468</v>
      </c>
    </row>
    <row r="1115" s="13" customFormat="1">
      <c r="B1115" s="256"/>
      <c r="C1115" s="257"/>
      <c r="D1115" s="235" t="s">
        <v>182</v>
      </c>
      <c r="E1115" s="258" t="s">
        <v>21</v>
      </c>
      <c r="F1115" s="259" t="s">
        <v>598</v>
      </c>
      <c r="G1115" s="257"/>
      <c r="H1115" s="258" t="s">
        <v>21</v>
      </c>
      <c r="I1115" s="260"/>
      <c r="J1115" s="257"/>
      <c r="K1115" s="257"/>
      <c r="L1115" s="261"/>
      <c r="M1115" s="262"/>
      <c r="N1115" s="263"/>
      <c r="O1115" s="263"/>
      <c r="P1115" s="263"/>
      <c r="Q1115" s="263"/>
      <c r="R1115" s="263"/>
      <c r="S1115" s="263"/>
      <c r="T1115" s="264"/>
      <c r="AT1115" s="265" t="s">
        <v>182</v>
      </c>
      <c r="AU1115" s="265" t="s">
        <v>79</v>
      </c>
      <c r="AV1115" s="13" t="s">
        <v>77</v>
      </c>
      <c r="AW1115" s="13" t="s">
        <v>33</v>
      </c>
      <c r="AX1115" s="13" t="s">
        <v>69</v>
      </c>
      <c r="AY1115" s="265" t="s">
        <v>174</v>
      </c>
    </row>
    <row r="1116" s="11" customFormat="1">
      <c r="B1116" s="233"/>
      <c r="C1116" s="234"/>
      <c r="D1116" s="235" t="s">
        <v>182</v>
      </c>
      <c r="E1116" s="236" t="s">
        <v>21</v>
      </c>
      <c r="F1116" s="237" t="s">
        <v>1469</v>
      </c>
      <c r="G1116" s="234"/>
      <c r="H1116" s="238">
        <v>2</v>
      </c>
      <c r="I1116" s="239"/>
      <c r="J1116" s="234"/>
      <c r="K1116" s="234"/>
      <c r="L1116" s="240"/>
      <c r="M1116" s="241"/>
      <c r="N1116" s="242"/>
      <c r="O1116" s="242"/>
      <c r="P1116" s="242"/>
      <c r="Q1116" s="242"/>
      <c r="R1116" s="242"/>
      <c r="S1116" s="242"/>
      <c r="T1116" s="243"/>
      <c r="AT1116" s="244" t="s">
        <v>182</v>
      </c>
      <c r="AU1116" s="244" t="s">
        <v>79</v>
      </c>
      <c r="AV1116" s="11" t="s">
        <v>79</v>
      </c>
      <c r="AW1116" s="11" t="s">
        <v>33</v>
      </c>
      <c r="AX1116" s="11" t="s">
        <v>69</v>
      </c>
      <c r="AY1116" s="244" t="s">
        <v>174</v>
      </c>
    </row>
    <row r="1117" s="12" customFormat="1">
      <c r="B1117" s="245"/>
      <c r="C1117" s="246"/>
      <c r="D1117" s="235" t="s">
        <v>182</v>
      </c>
      <c r="E1117" s="247" t="s">
        <v>21</v>
      </c>
      <c r="F1117" s="248" t="s">
        <v>184</v>
      </c>
      <c r="G1117" s="246"/>
      <c r="H1117" s="249">
        <v>2</v>
      </c>
      <c r="I1117" s="250"/>
      <c r="J1117" s="246"/>
      <c r="K1117" s="246"/>
      <c r="L1117" s="251"/>
      <c r="M1117" s="252"/>
      <c r="N1117" s="253"/>
      <c r="O1117" s="253"/>
      <c r="P1117" s="253"/>
      <c r="Q1117" s="253"/>
      <c r="R1117" s="253"/>
      <c r="S1117" s="253"/>
      <c r="T1117" s="254"/>
      <c r="AT1117" s="255" t="s">
        <v>182</v>
      </c>
      <c r="AU1117" s="255" t="s">
        <v>79</v>
      </c>
      <c r="AV1117" s="12" t="s">
        <v>181</v>
      </c>
      <c r="AW1117" s="12" t="s">
        <v>33</v>
      </c>
      <c r="AX1117" s="12" t="s">
        <v>77</v>
      </c>
      <c r="AY1117" s="255" t="s">
        <v>174</v>
      </c>
    </row>
    <row r="1118" s="1" customFormat="1" ht="38.25" customHeight="1">
      <c r="B1118" s="46"/>
      <c r="C1118" s="221" t="s">
        <v>831</v>
      </c>
      <c r="D1118" s="221" t="s">
        <v>176</v>
      </c>
      <c r="E1118" s="222" t="s">
        <v>1470</v>
      </c>
      <c r="F1118" s="223" t="s">
        <v>1471</v>
      </c>
      <c r="G1118" s="224" t="s">
        <v>272</v>
      </c>
      <c r="H1118" s="225">
        <v>4</v>
      </c>
      <c r="I1118" s="226"/>
      <c r="J1118" s="227">
        <f>ROUND(I1118*H1118,2)</f>
        <v>0</v>
      </c>
      <c r="K1118" s="223" t="s">
        <v>21</v>
      </c>
      <c r="L1118" s="72"/>
      <c r="M1118" s="228" t="s">
        <v>21</v>
      </c>
      <c r="N1118" s="229" t="s">
        <v>40</v>
      </c>
      <c r="O1118" s="47"/>
      <c r="P1118" s="230">
        <f>O1118*H1118</f>
        <v>0</v>
      </c>
      <c r="Q1118" s="230">
        <v>0</v>
      </c>
      <c r="R1118" s="230">
        <f>Q1118*H1118</f>
        <v>0</v>
      </c>
      <c r="S1118" s="230">
        <v>0</v>
      </c>
      <c r="T1118" s="231">
        <f>S1118*H1118</f>
        <v>0</v>
      </c>
      <c r="AR1118" s="24" t="s">
        <v>214</v>
      </c>
      <c r="AT1118" s="24" t="s">
        <v>176</v>
      </c>
      <c r="AU1118" s="24" t="s">
        <v>79</v>
      </c>
      <c r="AY1118" s="24" t="s">
        <v>174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24" t="s">
        <v>77</v>
      </c>
      <c r="BK1118" s="232">
        <f>ROUND(I1118*H1118,2)</f>
        <v>0</v>
      </c>
      <c r="BL1118" s="24" t="s">
        <v>214</v>
      </c>
      <c r="BM1118" s="24" t="s">
        <v>1472</v>
      </c>
    </row>
    <row r="1119" s="13" customFormat="1">
      <c r="B1119" s="256"/>
      <c r="C1119" s="257"/>
      <c r="D1119" s="235" t="s">
        <v>182</v>
      </c>
      <c r="E1119" s="258" t="s">
        <v>21</v>
      </c>
      <c r="F1119" s="259" t="s">
        <v>598</v>
      </c>
      <c r="G1119" s="257"/>
      <c r="H1119" s="258" t="s">
        <v>21</v>
      </c>
      <c r="I1119" s="260"/>
      <c r="J1119" s="257"/>
      <c r="K1119" s="257"/>
      <c r="L1119" s="261"/>
      <c r="M1119" s="262"/>
      <c r="N1119" s="263"/>
      <c r="O1119" s="263"/>
      <c r="P1119" s="263"/>
      <c r="Q1119" s="263"/>
      <c r="R1119" s="263"/>
      <c r="S1119" s="263"/>
      <c r="T1119" s="264"/>
      <c r="AT1119" s="265" t="s">
        <v>182</v>
      </c>
      <c r="AU1119" s="265" t="s">
        <v>79</v>
      </c>
      <c r="AV1119" s="13" t="s">
        <v>77</v>
      </c>
      <c r="AW1119" s="13" t="s">
        <v>33</v>
      </c>
      <c r="AX1119" s="13" t="s">
        <v>69</v>
      </c>
      <c r="AY1119" s="265" t="s">
        <v>174</v>
      </c>
    </row>
    <row r="1120" s="11" customFormat="1">
      <c r="B1120" s="233"/>
      <c r="C1120" s="234"/>
      <c r="D1120" s="235" t="s">
        <v>182</v>
      </c>
      <c r="E1120" s="236" t="s">
        <v>21</v>
      </c>
      <c r="F1120" s="237" t="s">
        <v>1473</v>
      </c>
      <c r="G1120" s="234"/>
      <c r="H1120" s="238">
        <v>4</v>
      </c>
      <c r="I1120" s="239"/>
      <c r="J1120" s="234"/>
      <c r="K1120" s="234"/>
      <c r="L1120" s="240"/>
      <c r="M1120" s="241"/>
      <c r="N1120" s="242"/>
      <c r="O1120" s="242"/>
      <c r="P1120" s="242"/>
      <c r="Q1120" s="242"/>
      <c r="R1120" s="242"/>
      <c r="S1120" s="242"/>
      <c r="T1120" s="243"/>
      <c r="AT1120" s="244" t="s">
        <v>182</v>
      </c>
      <c r="AU1120" s="244" t="s">
        <v>79</v>
      </c>
      <c r="AV1120" s="11" t="s">
        <v>79</v>
      </c>
      <c r="AW1120" s="11" t="s">
        <v>33</v>
      </c>
      <c r="AX1120" s="11" t="s">
        <v>69</v>
      </c>
      <c r="AY1120" s="244" t="s">
        <v>174</v>
      </c>
    </row>
    <row r="1121" s="12" customFormat="1">
      <c r="B1121" s="245"/>
      <c r="C1121" s="246"/>
      <c r="D1121" s="235" t="s">
        <v>182</v>
      </c>
      <c r="E1121" s="247" t="s">
        <v>21</v>
      </c>
      <c r="F1121" s="248" t="s">
        <v>184</v>
      </c>
      <c r="G1121" s="246"/>
      <c r="H1121" s="249">
        <v>4</v>
      </c>
      <c r="I1121" s="250"/>
      <c r="J1121" s="246"/>
      <c r="K1121" s="246"/>
      <c r="L1121" s="251"/>
      <c r="M1121" s="252"/>
      <c r="N1121" s="253"/>
      <c r="O1121" s="253"/>
      <c r="P1121" s="253"/>
      <c r="Q1121" s="253"/>
      <c r="R1121" s="253"/>
      <c r="S1121" s="253"/>
      <c r="T1121" s="254"/>
      <c r="AT1121" s="255" t="s">
        <v>182</v>
      </c>
      <c r="AU1121" s="255" t="s">
        <v>79</v>
      </c>
      <c r="AV1121" s="12" t="s">
        <v>181</v>
      </c>
      <c r="AW1121" s="12" t="s">
        <v>33</v>
      </c>
      <c r="AX1121" s="12" t="s">
        <v>77</v>
      </c>
      <c r="AY1121" s="255" t="s">
        <v>174</v>
      </c>
    </row>
    <row r="1122" s="1" customFormat="1" ht="38.25" customHeight="1">
      <c r="B1122" s="46"/>
      <c r="C1122" s="221" t="s">
        <v>1474</v>
      </c>
      <c r="D1122" s="221" t="s">
        <v>176</v>
      </c>
      <c r="E1122" s="222" t="s">
        <v>1475</v>
      </c>
      <c r="F1122" s="223" t="s">
        <v>1476</v>
      </c>
      <c r="G1122" s="224" t="s">
        <v>272</v>
      </c>
      <c r="H1122" s="225">
        <v>7</v>
      </c>
      <c r="I1122" s="226"/>
      <c r="J1122" s="227">
        <f>ROUND(I1122*H1122,2)</f>
        <v>0</v>
      </c>
      <c r="K1122" s="223" t="s">
        <v>21</v>
      </c>
      <c r="L1122" s="72"/>
      <c r="M1122" s="228" t="s">
        <v>21</v>
      </c>
      <c r="N1122" s="229" t="s">
        <v>40</v>
      </c>
      <c r="O1122" s="47"/>
      <c r="P1122" s="230">
        <f>O1122*H1122</f>
        <v>0</v>
      </c>
      <c r="Q1122" s="230">
        <v>0</v>
      </c>
      <c r="R1122" s="230">
        <f>Q1122*H1122</f>
        <v>0</v>
      </c>
      <c r="S1122" s="230">
        <v>0</v>
      </c>
      <c r="T1122" s="231">
        <f>S1122*H1122</f>
        <v>0</v>
      </c>
      <c r="AR1122" s="24" t="s">
        <v>214</v>
      </c>
      <c r="AT1122" s="24" t="s">
        <v>176</v>
      </c>
      <c r="AU1122" s="24" t="s">
        <v>79</v>
      </c>
      <c r="AY1122" s="24" t="s">
        <v>174</v>
      </c>
      <c r="BE1122" s="232">
        <f>IF(N1122="základní",J1122,0)</f>
        <v>0</v>
      </c>
      <c r="BF1122" s="232">
        <f>IF(N1122="snížená",J1122,0)</f>
        <v>0</v>
      </c>
      <c r="BG1122" s="232">
        <f>IF(N1122="zákl. přenesená",J1122,0)</f>
        <v>0</v>
      </c>
      <c r="BH1122" s="232">
        <f>IF(N1122="sníž. přenesená",J1122,0)</f>
        <v>0</v>
      </c>
      <c r="BI1122" s="232">
        <f>IF(N1122="nulová",J1122,0)</f>
        <v>0</v>
      </c>
      <c r="BJ1122" s="24" t="s">
        <v>77</v>
      </c>
      <c r="BK1122" s="232">
        <f>ROUND(I1122*H1122,2)</f>
        <v>0</v>
      </c>
      <c r="BL1122" s="24" t="s">
        <v>214</v>
      </c>
      <c r="BM1122" s="24" t="s">
        <v>1477</v>
      </c>
    </row>
    <row r="1123" s="13" customFormat="1">
      <c r="B1123" s="256"/>
      <c r="C1123" s="257"/>
      <c r="D1123" s="235" t="s">
        <v>182</v>
      </c>
      <c r="E1123" s="258" t="s">
        <v>21</v>
      </c>
      <c r="F1123" s="259" t="s">
        <v>598</v>
      </c>
      <c r="G1123" s="257"/>
      <c r="H1123" s="258" t="s">
        <v>21</v>
      </c>
      <c r="I1123" s="260"/>
      <c r="J1123" s="257"/>
      <c r="K1123" s="257"/>
      <c r="L1123" s="261"/>
      <c r="M1123" s="262"/>
      <c r="N1123" s="263"/>
      <c r="O1123" s="263"/>
      <c r="P1123" s="263"/>
      <c r="Q1123" s="263"/>
      <c r="R1123" s="263"/>
      <c r="S1123" s="263"/>
      <c r="T1123" s="264"/>
      <c r="AT1123" s="265" t="s">
        <v>182</v>
      </c>
      <c r="AU1123" s="265" t="s">
        <v>79</v>
      </c>
      <c r="AV1123" s="13" t="s">
        <v>77</v>
      </c>
      <c r="AW1123" s="13" t="s">
        <v>33</v>
      </c>
      <c r="AX1123" s="13" t="s">
        <v>69</v>
      </c>
      <c r="AY1123" s="265" t="s">
        <v>174</v>
      </c>
    </row>
    <row r="1124" s="11" customFormat="1">
      <c r="B1124" s="233"/>
      <c r="C1124" s="234"/>
      <c r="D1124" s="235" t="s">
        <v>182</v>
      </c>
      <c r="E1124" s="236" t="s">
        <v>21</v>
      </c>
      <c r="F1124" s="237" t="s">
        <v>1478</v>
      </c>
      <c r="G1124" s="234"/>
      <c r="H1124" s="238">
        <v>7</v>
      </c>
      <c r="I1124" s="239"/>
      <c r="J1124" s="234"/>
      <c r="K1124" s="234"/>
      <c r="L1124" s="240"/>
      <c r="M1124" s="241"/>
      <c r="N1124" s="242"/>
      <c r="O1124" s="242"/>
      <c r="P1124" s="242"/>
      <c r="Q1124" s="242"/>
      <c r="R1124" s="242"/>
      <c r="S1124" s="242"/>
      <c r="T1124" s="243"/>
      <c r="AT1124" s="244" t="s">
        <v>182</v>
      </c>
      <c r="AU1124" s="244" t="s">
        <v>79</v>
      </c>
      <c r="AV1124" s="11" t="s">
        <v>79</v>
      </c>
      <c r="AW1124" s="11" t="s">
        <v>33</v>
      </c>
      <c r="AX1124" s="11" t="s">
        <v>69</v>
      </c>
      <c r="AY1124" s="244" t="s">
        <v>174</v>
      </c>
    </row>
    <row r="1125" s="12" customFormat="1">
      <c r="B1125" s="245"/>
      <c r="C1125" s="246"/>
      <c r="D1125" s="235" t="s">
        <v>182</v>
      </c>
      <c r="E1125" s="247" t="s">
        <v>21</v>
      </c>
      <c r="F1125" s="248" t="s">
        <v>184</v>
      </c>
      <c r="G1125" s="246"/>
      <c r="H1125" s="249">
        <v>7</v>
      </c>
      <c r="I1125" s="250"/>
      <c r="J1125" s="246"/>
      <c r="K1125" s="246"/>
      <c r="L1125" s="251"/>
      <c r="M1125" s="252"/>
      <c r="N1125" s="253"/>
      <c r="O1125" s="253"/>
      <c r="P1125" s="253"/>
      <c r="Q1125" s="253"/>
      <c r="R1125" s="253"/>
      <c r="S1125" s="253"/>
      <c r="T1125" s="254"/>
      <c r="AT1125" s="255" t="s">
        <v>182</v>
      </c>
      <c r="AU1125" s="255" t="s">
        <v>79</v>
      </c>
      <c r="AV1125" s="12" t="s">
        <v>181</v>
      </c>
      <c r="AW1125" s="12" t="s">
        <v>33</v>
      </c>
      <c r="AX1125" s="12" t="s">
        <v>77</v>
      </c>
      <c r="AY1125" s="255" t="s">
        <v>174</v>
      </c>
    </row>
    <row r="1126" s="1" customFormat="1" ht="38.25" customHeight="1">
      <c r="B1126" s="46"/>
      <c r="C1126" s="221" t="s">
        <v>835</v>
      </c>
      <c r="D1126" s="221" t="s">
        <v>176</v>
      </c>
      <c r="E1126" s="222" t="s">
        <v>1479</v>
      </c>
      <c r="F1126" s="223" t="s">
        <v>1480</v>
      </c>
      <c r="G1126" s="224" t="s">
        <v>272</v>
      </c>
      <c r="H1126" s="225">
        <v>2</v>
      </c>
      <c r="I1126" s="226"/>
      <c r="J1126" s="227">
        <f>ROUND(I1126*H1126,2)</f>
        <v>0</v>
      </c>
      <c r="K1126" s="223" t="s">
        <v>21</v>
      </c>
      <c r="L1126" s="72"/>
      <c r="M1126" s="228" t="s">
        <v>21</v>
      </c>
      <c r="N1126" s="229" t="s">
        <v>40</v>
      </c>
      <c r="O1126" s="47"/>
      <c r="P1126" s="230">
        <f>O1126*H1126</f>
        <v>0</v>
      </c>
      <c r="Q1126" s="230">
        <v>0</v>
      </c>
      <c r="R1126" s="230">
        <f>Q1126*H1126</f>
        <v>0</v>
      </c>
      <c r="S1126" s="230">
        <v>0</v>
      </c>
      <c r="T1126" s="231">
        <f>S1126*H1126</f>
        <v>0</v>
      </c>
      <c r="AR1126" s="24" t="s">
        <v>214</v>
      </c>
      <c r="AT1126" s="24" t="s">
        <v>176</v>
      </c>
      <c r="AU1126" s="24" t="s">
        <v>79</v>
      </c>
      <c r="AY1126" s="24" t="s">
        <v>174</v>
      </c>
      <c r="BE1126" s="232">
        <f>IF(N1126="základní",J1126,0)</f>
        <v>0</v>
      </c>
      <c r="BF1126" s="232">
        <f>IF(N1126="snížená",J1126,0)</f>
        <v>0</v>
      </c>
      <c r="BG1126" s="232">
        <f>IF(N1126="zákl. přenesená",J1126,0)</f>
        <v>0</v>
      </c>
      <c r="BH1126" s="232">
        <f>IF(N1126="sníž. přenesená",J1126,0)</f>
        <v>0</v>
      </c>
      <c r="BI1126" s="232">
        <f>IF(N1126="nulová",J1126,0)</f>
        <v>0</v>
      </c>
      <c r="BJ1126" s="24" t="s">
        <v>77</v>
      </c>
      <c r="BK1126" s="232">
        <f>ROUND(I1126*H1126,2)</f>
        <v>0</v>
      </c>
      <c r="BL1126" s="24" t="s">
        <v>214</v>
      </c>
      <c r="BM1126" s="24" t="s">
        <v>1481</v>
      </c>
    </row>
    <row r="1127" s="13" customFormat="1">
      <c r="B1127" s="256"/>
      <c r="C1127" s="257"/>
      <c r="D1127" s="235" t="s">
        <v>182</v>
      </c>
      <c r="E1127" s="258" t="s">
        <v>21</v>
      </c>
      <c r="F1127" s="259" t="s">
        <v>598</v>
      </c>
      <c r="G1127" s="257"/>
      <c r="H1127" s="258" t="s">
        <v>21</v>
      </c>
      <c r="I1127" s="260"/>
      <c r="J1127" s="257"/>
      <c r="K1127" s="257"/>
      <c r="L1127" s="261"/>
      <c r="M1127" s="262"/>
      <c r="N1127" s="263"/>
      <c r="O1127" s="263"/>
      <c r="P1127" s="263"/>
      <c r="Q1127" s="263"/>
      <c r="R1127" s="263"/>
      <c r="S1127" s="263"/>
      <c r="T1127" s="264"/>
      <c r="AT1127" s="265" t="s">
        <v>182</v>
      </c>
      <c r="AU1127" s="265" t="s">
        <v>79</v>
      </c>
      <c r="AV1127" s="13" t="s">
        <v>77</v>
      </c>
      <c r="AW1127" s="13" t="s">
        <v>33</v>
      </c>
      <c r="AX1127" s="13" t="s">
        <v>69</v>
      </c>
      <c r="AY1127" s="265" t="s">
        <v>174</v>
      </c>
    </row>
    <row r="1128" s="11" customFormat="1">
      <c r="B1128" s="233"/>
      <c r="C1128" s="234"/>
      <c r="D1128" s="235" t="s">
        <v>182</v>
      </c>
      <c r="E1128" s="236" t="s">
        <v>21</v>
      </c>
      <c r="F1128" s="237" t="s">
        <v>1482</v>
      </c>
      <c r="G1128" s="234"/>
      <c r="H1128" s="238">
        <v>2</v>
      </c>
      <c r="I1128" s="239"/>
      <c r="J1128" s="234"/>
      <c r="K1128" s="234"/>
      <c r="L1128" s="240"/>
      <c r="M1128" s="241"/>
      <c r="N1128" s="242"/>
      <c r="O1128" s="242"/>
      <c r="P1128" s="242"/>
      <c r="Q1128" s="242"/>
      <c r="R1128" s="242"/>
      <c r="S1128" s="242"/>
      <c r="T1128" s="243"/>
      <c r="AT1128" s="244" t="s">
        <v>182</v>
      </c>
      <c r="AU1128" s="244" t="s">
        <v>79</v>
      </c>
      <c r="AV1128" s="11" t="s">
        <v>79</v>
      </c>
      <c r="AW1128" s="11" t="s">
        <v>33</v>
      </c>
      <c r="AX1128" s="11" t="s">
        <v>69</v>
      </c>
      <c r="AY1128" s="244" t="s">
        <v>174</v>
      </c>
    </row>
    <row r="1129" s="12" customFormat="1">
      <c r="B1129" s="245"/>
      <c r="C1129" s="246"/>
      <c r="D1129" s="235" t="s">
        <v>182</v>
      </c>
      <c r="E1129" s="247" t="s">
        <v>21</v>
      </c>
      <c r="F1129" s="248" t="s">
        <v>184</v>
      </c>
      <c r="G1129" s="246"/>
      <c r="H1129" s="249">
        <v>2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AT1129" s="255" t="s">
        <v>182</v>
      </c>
      <c r="AU1129" s="255" t="s">
        <v>79</v>
      </c>
      <c r="AV1129" s="12" t="s">
        <v>181</v>
      </c>
      <c r="AW1129" s="12" t="s">
        <v>33</v>
      </c>
      <c r="AX1129" s="12" t="s">
        <v>77</v>
      </c>
      <c r="AY1129" s="255" t="s">
        <v>174</v>
      </c>
    </row>
    <row r="1130" s="1" customFormat="1" ht="38.25" customHeight="1">
      <c r="B1130" s="46"/>
      <c r="C1130" s="221" t="s">
        <v>1483</v>
      </c>
      <c r="D1130" s="221" t="s">
        <v>176</v>
      </c>
      <c r="E1130" s="222" t="s">
        <v>1484</v>
      </c>
      <c r="F1130" s="223" t="s">
        <v>1485</v>
      </c>
      <c r="G1130" s="224" t="s">
        <v>272</v>
      </c>
      <c r="H1130" s="225">
        <v>7</v>
      </c>
      <c r="I1130" s="226"/>
      <c r="J1130" s="227">
        <f>ROUND(I1130*H1130,2)</f>
        <v>0</v>
      </c>
      <c r="K1130" s="223" t="s">
        <v>21</v>
      </c>
      <c r="L1130" s="72"/>
      <c r="M1130" s="228" t="s">
        <v>21</v>
      </c>
      <c r="N1130" s="229" t="s">
        <v>40</v>
      </c>
      <c r="O1130" s="47"/>
      <c r="P1130" s="230">
        <f>O1130*H1130</f>
        <v>0</v>
      </c>
      <c r="Q1130" s="230">
        <v>0</v>
      </c>
      <c r="R1130" s="230">
        <f>Q1130*H1130</f>
        <v>0</v>
      </c>
      <c r="S1130" s="230">
        <v>0</v>
      </c>
      <c r="T1130" s="231">
        <f>S1130*H1130</f>
        <v>0</v>
      </c>
      <c r="AR1130" s="24" t="s">
        <v>214</v>
      </c>
      <c r="AT1130" s="24" t="s">
        <v>176</v>
      </c>
      <c r="AU1130" s="24" t="s">
        <v>79</v>
      </c>
      <c r="AY1130" s="24" t="s">
        <v>174</v>
      </c>
      <c r="BE1130" s="232">
        <f>IF(N1130="základní",J1130,0)</f>
        <v>0</v>
      </c>
      <c r="BF1130" s="232">
        <f>IF(N1130="snížená",J1130,0)</f>
        <v>0</v>
      </c>
      <c r="BG1130" s="232">
        <f>IF(N1130="zákl. přenesená",J1130,0)</f>
        <v>0</v>
      </c>
      <c r="BH1130" s="232">
        <f>IF(N1130="sníž. přenesená",J1130,0)</f>
        <v>0</v>
      </c>
      <c r="BI1130" s="232">
        <f>IF(N1130="nulová",J1130,0)</f>
        <v>0</v>
      </c>
      <c r="BJ1130" s="24" t="s">
        <v>77</v>
      </c>
      <c r="BK1130" s="232">
        <f>ROUND(I1130*H1130,2)</f>
        <v>0</v>
      </c>
      <c r="BL1130" s="24" t="s">
        <v>214</v>
      </c>
      <c r="BM1130" s="24" t="s">
        <v>1486</v>
      </c>
    </row>
    <row r="1131" s="13" customFormat="1">
      <c r="B1131" s="256"/>
      <c r="C1131" s="257"/>
      <c r="D1131" s="235" t="s">
        <v>182</v>
      </c>
      <c r="E1131" s="258" t="s">
        <v>21</v>
      </c>
      <c r="F1131" s="259" t="s">
        <v>598</v>
      </c>
      <c r="G1131" s="257"/>
      <c r="H1131" s="258" t="s">
        <v>21</v>
      </c>
      <c r="I1131" s="260"/>
      <c r="J1131" s="257"/>
      <c r="K1131" s="257"/>
      <c r="L1131" s="261"/>
      <c r="M1131" s="262"/>
      <c r="N1131" s="263"/>
      <c r="O1131" s="263"/>
      <c r="P1131" s="263"/>
      <c r="Q1131" s="263"/>
      <c r="R1131" s="263"/>
      <c r="S1131" s="263"/>
      <c r="T1131" s="264"/>
      <c r="AT1131" s="265" t="s">
        <v>182</v>
      </c>
      <c r="AU1131" s="265" t="s">
        <v>79</v>
      </c>
      <c r="AV1131" s="13" t="s">
        <v>77</v>
      </c>
      <c r="AW1131" s="13" t="s">
        <v>33</v>
      </c>
      <c r="AX1131" s="13" t="s">
        <v>69</v>
      </c>
      <c r="AY1131" s="265" t="s">
        <v>174</v>
      </c>
    </row>
    <row r="1132" s="11" customFormat="1">
      <c r="B1132" s="233"/>
      <c r="C1132" s="234"/>
      <c r="D1132" s="235" t="s">
        <v>182</v>
      </c>
      <c r="E1132" s="236" t="s">
        <v>21</v>
      </c>
      <c r="F1132" s="237" t="s">
        <v>1487</v>
      </c>
      <c r="G1132" s="234"/>
      <c r="H1132" s="238">
        <v>7</v>
      </c>
      <c r="I1132" s="239"/>
      <c r="J1132" s="234"/>
      <c r="K1132" s="234"/>
      <c r="L1132" s="240"/>
      <c r="M1132" s="241"/>
      <c r="N1132" s="242"/>
      <c r="O1132" s="242"/>
      <c r="P1132" s="242"/>
      <c r="Q1132" s="242"/>
      <c r="R1132" s="242"/>
      <c r="S1132" s="242"/>
      <c r="T1132" s="243"/>
      <c r="AT1132" s="244" t="s">
        <v>182</v>
      </c>
      <c r="AU1132" s="244" t="s">
        <v>79</v>
      </c>
      <c r="AV1132" s="11" t="s">
        <v>79</v>
      </c>
      <c r="AW1132" s="11" t="s">
        <v>33</v>
      </c>
      <c r="AX1132" s="11" t="s">
        <v>69</v>
      </c>
      <c r="AY1132" s="244" t="s">
        <v>174</v>
      </c>
    </row>
    <row r="1133" s="12" customFormat="1">
      <c r="B1133" s="245"/>
      <c r="C1133" s="246"/>
      <c r="D1133" s="235" t="s">
        <v>182</v>
      </c>
      <c r="E1133" s="247" t="s">
        <v>21</v>
      </c>
      <c r="F1133" s="248" t="s">
        <v>184</v>
      </c>
      <c r="G1133" s="246"/>
      <c r="H1133" s="249">
        <v>7</v>
      </c>
      <c r="I1133" s="250"/>
      <c r="J1133" s="246"/>
      <c r="K1133" s="246"/>
      <c r="L1133" s="251"/>
      <c r="M1133" s="252"/>
      <c r="N1133" s="253"/>
      <c r="O1133" s="253"/>
      <c r="P1133" s="253"/>
      <c r="Q1133" s="253"/>
      <c r="R1133" s="253"/>
      <c r="S1133" s="253"/>
      <c r="T1133" s="254"/>
      <c r="AT1133" s="255" t="s">
        <v>182</v>
      </c>
      <c r="AU1133" s="255" t="s">
        <v>79</v>
      </c>
      <c r="AV1133" s="12" t="s">
        <v>181</v>
      </c>
      <c r="AW1133" s="12" t="s">
        <v>33</v>
      </c>
      <c r="AX1133" s="12" t="s">
        <v>77</v>
      </c>
      <c r="AY1133" s="255" t="s">
        <v>174</v>
      </c>
    </row>
    <row r="1134" s="1" customFormat="1" ht="38.25" customHeight="1">
      <c r="B1134" s="46"/>
      <c r="C1134" s="221" t="s">
        <v>840</v>
      </c>
      <c r="D1134" s="221" t="s">
        <v>176</v>
      </c>
      <c r="E1134" s="222" t="s">
        <v>1488</v>
      </c>
      <c r="F1134" s="223" t="s">
        <v>1489</v>
      </c>
      <c r="G1134" s="224" t="s">
        <v>272</v>
      </c>
      <c r="H1134" s="225">
        <v>2</v>
      </c>
      <c r="I1134" s="226"/>
      <c r="J1134" s="227">
        <f>ROUND(I1134*H1134,2)</f>
        <v>0</v>
      </c>
      <c r="K1134" s="223" t="s">
        <v>21</v>
      </c>
      <c r="L1134" s="72"/>
      <c r="M1134" s="228" t="s">
        <v>21</v>
      </c>
      <c r="N1134" s="229" t="s">
        <v>40</v>
      </c>
      <c r="O1134" s="47"/>
      <c r="P1134" s="230">
        <f>O1134*H1134</f>
        <v>0</v>
      </c>
      <c r="Q1134" s="230">
        <v>0</v>
      </c>
      <c r="R1134" s="230">
        <f>Q1134*H1134</f>
        <v>0</v>
      </c>
      <c r="S1134" s="230">
        <v>0</v>
      </c>
      <c r="T1134" s="231">
        <f>S1134*H1134</f>
        <v>0</v>
      </c>
      <c r="AR1134" s="24" t="s">
        <v>214</v>
      </c>
      <c r="AT1134" s="24" t="s">
        <v>176</v>
      </c>
      <c r="AU1134" s="24" t="s">
        <v>79</v>
      </c>
      <c r="AY1134" s="24" t="s">
        <v>174</v>
      </c>
      <c r="BE1134" s="232">
        <f>IF(N1134="základní",J1134,0)</f>
        <v>0</v>
      </c>
      <c r="BF1134" s="232">
        <f>IF(N1134="snížená",J1134,0)</f>
        <v>0</v>
      </c>
      <c r="BG1134" s="232">
        <f>IF(N1134="zákl. přenesená",J1134,0)</f>
        <v>0</v>
      </c>
      <c r="BH1134" s="232">
        <f>IF(N1134="sníž. přenesená",J1134,0)</f>
        <v>0</v>
      </c>
      <c r="BI1134" s="232">
        <f>IF(N1134="nulová",J1134,0)</f>
        <v>0</v>
      </c>
      <c r="BJ1134" s="24" t="s">
        <v>77</v>
      </c>
      <c r="BK1134" s="232">
        <f>ROUND(I1134*H1134,2)</f>
        <v>0</v>
      </c>
      <c r="BL1134" s="24" t="s">
        <v>214</v>
      </c>
      <c r="BM1134" s="24" t="s">
        <v>1490</v>
      </c>
    </row>
    <row r="1135" s="13" customFormat="1">
      <c r="B1135" s="256"/>
      <c r="C1135" s="257"/>
      <c r="D1135" s="235" t="s">
        <v>182</v>
      </c>
      <c r="E1135" s="258" t="s">
        <v>21</v>
      </c>
      <c r="F1135" s="259" t="s">
        <v>598</v>
      </c>
      <c r="G1135" s="257"/>
      <c r="H1135" s="258" t="s">
        <v>21</v>
      </c>
      <c r="I1135" s="260"/>
      <c r="J1135" s="257"/>
      <c r="K1135" s="257"/>
      <c r="L1135" s="261"/>
      <c r="M1135" s="262"/>
      <c r="N1135" s="263"/>
      <c r="O1135" s="263"/>
      <c r="P1135" s="263"/>
      <c r="Q1135" s="263"/>
      <c r="R1135" s="263"/>
      <c r="S1135" s="263"/>
      <c r="T1135" s="264"/>
      <c r="AT1135" s="265" t="s">
        <v>182</v>
      </c>
      <c r="AU1135" s="265" t="s">
        <v>79</v>
      </c>
      <c r="AV1135" s="13" t="s">
        <v>77</v>
      </c>
      <c r="AW1135" s="13" t="s">
        <v>33</v>
      </c>
      <c r="AX1135" s="13" t="s">
        <v>69</v>
      </c>
      <c r="AY1135" s="265" t="s">
        <v>174</v>
      </c>
    </row>
    <row r="1136" s="11" customFormat="1">
      <c r="B1136" s="233"/>
      <c r="C1136" s="234"/>
      <c r="D1136" s="235" t="s">
        <v>182</v>
      </c>
      <c r="E1136" s="236" t="s">
        <v>21</v>
      </c>
      <c r="F1136" s="237" t="s">
        <v>1491</v>
      </c>
      <c r="G1136" s="234"/>
      <c r="H1136" s="238">
        <v>2</v>
      </c>
      <c r="I1136" s="239"/>
      <c r="J1136" s="234"/>
      <c r="K1136" s="234"/>
      <c r="L1136" s="240"/>
      <c r="M1136" s="241"/>
      <c r="N1136" s="242"/>
      <c r="O1136" s="242"/>
      <c r="P1136" s="242"/>
      <c r="Q1136" s="242"/>
      <c r="R1136" s="242"/>
      <c r="S1136" s="242"/>
      <c r="T1136" s="243"/>
      <c r="AT1136" s="244" t="s">
        <v>182</v>
      </c>
      <c r="AU1136" s="244" t="s">
        <v>79</v>
      </c>
      <c r="AV1136" s="11" t="s">
        <v>79</v>
      </c>
      <c r="AW1136" s="11" t="s">
        <v>33</v>
      </c>
      <c r="AX1136" s="11" t="s">
        <v>69</v>
      </c>
      <c r="AY1136" s="244" t="s">
        <v>174</v>
      </c>
    </row>
    <row r="1137" s="12" customFormat="1">
      <c r="B1137" s="245"/>
      <c r="C1137" s="246"/>
      <c r="D1137" s="235" t="s">
        <v>182</v>
      </c>
      <c r="E1137" s="247" t="s">
        <v>21</v>
      </c>
      <c r="F1137" s="248" t="s">
        <v>184</v>
      </c>
      <c r="G1137" s="246"/>
      <c r="H1137" s="249">
        <v>2</v>
      </c>
      <c r="I1137" s="250"/>
      <c r="J1137" s="246"/>
      <c r="K1137" s="246"/>
      <c r="L1137" s="251"/>
      <c r="M1137" s="252"/>
      <c r="N1137" s="253"/>
      <c r="O1137" s="253"/>
      <c r="P1137" s="253"/>
      <c r="Q1137" s="253"/>
      <c r="R1137" s="253"/>
      <c r="S1137" s="253"/>
      <c r="T1137" s="254"/>
      <c r="AT1137" s="255" t="s">
        <v>182</v>
      </c>
      <c r="AU1137" s="255" t="s">
        <v>79</v>
      </c>
      <c r="AV1137" s="12" t="s">
        <v>181</v>
      </c>
      <c r="AW1137" s="12" t="s">
        <v>33</v>
      </c>
      <c r="AX1137" s="12" t="s">
        <v>77</v>
      </c>
      <c r="AY1137" s="255" t="s">
        <v>174</v>
      </c>
    </row>
    <row r="1138" s="1" customFormat="1" ht="38.25" customHeight="1">
      <c r="B1138" s="46"/>
      <c r="C1138" s="221" t="s">
        <v>1492</v>
      </c>
      <c r="D1138" s="221" t="s">
        <v>176</v>
      </c>
      <c r="E1138" s="222" t="s">
        <v>1493</v>
      </c>
      <c r="F1138" s="223" t="s">
        <v>1494</v>
      </c>
      <c r="G1138" s="224" t="s">
        <v>272</v>
      </c>
      <c r="H1138" s="225">
        <v>1</v>
      </c>
      <c r="I1138" s="226"/>
      <c r="J1138" s="227">
        <f>ROUND(I1138*H1138,2)</f>
        <v>0</v>
      </c>
      <c r="K1138" s="223" t="s">
        <v>21</v>
      </c>
      <c r="L1138" s="72"/>
      <c r="M1138" s="228" t="s">
        <v>21</v>
      </c>
      <c r="N1138" s="229" t="s">
        <v>40</v>
      </c>
      <c r="O1138" s="47"/>
      <c r="P1138" s="230">
        <f>O1138*H1138</f>
        <v>0</v>
      </c>
      <c r="Q1138" s="230">
        <v>0</v>
      </c>
      <c r="R1138" s="230">
        <f>Q1138*H1138</f>
        <v>0</v>
      </c>
      <c r="S1138" s="230">
        <v>0</v>
      </c>
      <c r="T1138" s="231">
        <f>S1138*H1138</f>
        <v>0</v>
      </c>
      <c r="AR1138" s="24" t="s">
        <v>214</v>
      </c>
      <c r="AT1138" s="24" t="s">
        <v>176</v>
      </c>
      <c r="AU1138" s="24" t="s">
        <v>79</v>
      </c>
      <c r="AY1138" s="24" t="s">
        <v>174</v>
      </c>
      <c r="BE1138" s="232">
        <f>IF(N1138="základní",J1138,0)</f>
        <v>0</v>
      </c>
      <c r="BF1138" s="232">
        <f>IF(N1138="snížená",J1138,0)</f>
        <v>0</v>
      </c>
      <c r="BG1138" s="232">
        <f>IF(N1138="zákl. přenesená",J1138,0)</f>
        <v>0</v>
      </c>
      <c r="BH1138" s="232">
        <f>IF(N1138="sníž. přenesená",J1138,0)</f>
        <v>0</v>
      </c>
      <c r="BI1138" s="232">
        <f>IF(N1138="nulová",J1138,0)</f>
        <v>0</v>
      </c>
      <c r="BJ1138" s="24" t="s">
        <v>77</v>
      </c>
      <c r="BK1138" s="232">
        <f>ROUND(I1138*H1138,2)</f>
        <v>0</v>
      </c>
      <c r="BL1138" s="24" t="s">
        <v>214</v>
      </c>
      <c r="BM1138" s="24" t="s">
        <v>1495</v>
      </c>
    </row>
    <row r="1139" s="13" customFormat="1">
      <c r="B1139" s="256"/>
      <c r="C1139" s="257"/>
      <c r="D1139" s="235" t="s">
        <v>182</v>
      </c>
      <c r="E1139" s="258" t="s">
        <v>21</v>
      </c>
      <c r="F1139" s="259" t="s">
        <v>598</v>
      </c>
      <c r="G1139" s="257"/>
      <c r="H1139" s="258" t="s">
        <v>21</v>
      </c>
      <c r="I1139" s="260"/>
      <c r="J1139" s="257"/>
      <c r="K1139" s="257"/>
      <c r="L1139" s="261"/>
      <c r="M1139" s="262"/>
      <c r="N1139" s="263"/>
      <c r="O1139" s="263"/>
      <c r="P1139" s="263"/>
      <c r="Q1139" s="263"/>
      <c r="R1139" s="263"/>
      <c r="S1139" s="263"/>
      <c r="T1139" s="264"/>
      <c r="AT1139" s="265" t="s">
        <v>182</v>
      </c>
      <c r="AU1139" s="265" t="s">
        <v>79</v>
      </c>
      <c r="AV1139" s="13" t="s">
        <v>77</v>
      </c>
      <c r="AW1139" s="13" t="s">
        <v>33</v>
      </c>
      <c r="AX1139" s="13" t="s">
        <v>69</v>
      </c>
      <c r="AY1139" s="265" t="s">
        <v>174</v>
      </c>
    </row>
    <row r="1140" s="11" customFormat="1">
      <c r="B1140" s="233"/>
      <c r="C1140" s="234"/>
      <c r="D1140" s="235" t="s">
        <v>182</v>
      </c>
      <c r="E1140" s="236" t="s">
        <v>21</v>
      </c>
      <c r="F1140" s="237" t="s">
        <v>1496</v>
      </c>
      <c r="G1140" s="234"/>
      <c r="H1140" s="238">
        <v>1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AT1140" s="244" t="s">
        <v>182</v>
      </c>
      <c r="AU1140" s="244" t="s">
        <v>79</v>
      </c>
      <c r="AV1140" s="11" t="s">
        <v>79</v>
      </c>
      <c r="AW1140" s="11" t="s">
        <v>33</v>
      </c>
      <c r="AX1140" s="11" t="s">
        <v>69</v>
      </c>
      <c r="AY1140" s="244" t="s">
        <v>174</v>
      </c>
    </row>
    <row r="1141" s="12" customFormat="1">
      <c r="B1141" s="245"/>
      <c r="C1141" s="246"/>
      <c r="D1141" s="235" t="s">
        <v>182</v>
      </c>
      <c r="E1141" s="247" t="s">
        <v>21</v>
      </c>
      <c r="F1141" s="248" t="s">
        <v>184</v>
      </c>
      <c r="G1141" s="246"/>
      <c r="H1141" s="249">
        <v>1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AT1141" s="255" t="s">
        <v>182</v>
      </c>
      <c r="AU1141" s="255" t="s">
        <v>79</v>
      </c>
      <c r="AV1141" s="12" t="s">
        <v>181</v>
      </c>
      <c r="AW1141" s="12" t="s">
        <v>33</v>
      </c>
      <c r="AX1141" s="12" t="s">
        <v>77</v>
      </c>
      <c r="AY1141" s="255" t="s">
        <v>174</v>
      </c>
    </row>
    <row r="1142" s="1" customFormat="1" ht="25.5" customHeight="1">
      <c r="B1142" s="46"/>
      <c r="C1142" s="221" t="s">
        <v>844</v>
      </c>
      <c r="D1142" s="221" t="s">
        <v>176</v>
      </c>
      <c r="E1142" s="222" t="s">
        <v>1497</v>
      </c>
      <c r="F1142" s="223" t="s">
        <v>1498</v>
      </c>
      <c r="G1142" s="224" t="s">
        <v>272</v>
      </c>
      <c r="H1142" s="225">
        <v>10</v>
      </c>
      <c r="I1142" s="226"/>
      <c r="J1142" s="227">
        <f>ROUND(I1142*H1142,2)</f>
        <v>0</v>
      </c>
      <c r="K1142" s="223" t="s">
        <v>180</v>
      </c>
      <c r="L1142" s="72"/>
      <c r="M1142" s="228" t="s">
        <v>21</v>
      </c>
      <c r="N1142" s="229" t="s">
        <v>40</v>
      </c>
      <c r="O1142" s="47"/>
      <c r="P1142" s="230">
        <f>O1142*H1142</f>
        <v>0</v>
      </c>
      <c r="Q1142" s="230">
        <v>0</v>
      </c>
      <c r="R1142" s="230">
        <f>Q1142*H1142</f>
        <v>0</v>
      </c>
      <c r="S1142" s="230">
        <v>0</v>
      </c>
      <c r="T1142" s="231">
        <f>S1142*H1142</f>
        <v>0</v>
      </c>
      <c r="AR1142" s="24" t="s">
        <v>214</v>
      </c>
      <c r="AT1142" s="24" t="s">
        <v>176</v>
      </c>
      <c r="AU1142" s="24" t="s">
        <v>79</v>
      </c>
      <c r="AY1142" s="24" t="s">
        <v>174</v>
      </c>
      <c r="BE1142" s="232">
        <f>IF(N1142="základní",J1142,0)</f>
        <v>0</v>
      </c>
      <c r="BF1142" s="232">
        <f>IF(N1142="snížená",J1142,0)</f>
        <v>0</v>
      </c>
      <c r="BG1142" s="232">
        <f>IF(N1142="zákl. přenesená",J1142,0)</f>
        <v>0</v>
      </c>
      <c r="BH1142" s="232">
        <f>IF(N1142="sníž. přenesená",J1142,0)</f>
        <v>0</v>
      </c>
      <c r="BI1142" s="232">
        <f>IF(N1142="nulová",J1142,0)</f>
        <v>0</v>
      </c>
      <c r="BJ1142" s="24" t="s">
        <v>77</v>
      </c>
      <c r="BK1142" s="232">
        <f>ROUND(I1142*H1142,2)</f>
        <v>0</v>
      </c>
      <c r="BL1142" s="24" t="s">
        <v>214</v>
      </c>
      <c r="BM1142" s="24" t="s">
        <v>1499</v>
      </c>
    </row>
    <row r="1143" s="13" customFormat="1">
      <c r="B1143" s="256"/>
      <c r="C1143" s="257"/>
      <c r="D1143" s="235" t="s">
        <v>182</v>
      </c>
      <c r="E1143" s="258" t="s">
        <v>21</v>
      </c>
      <c r="F1143" s="259" t="s">
        <v>598</v>
      </c>
      <c r="G1143" s="257"/>
      <c r="H1143" s="258" t="s">
        <v>21</v>
      </c>
      <c r="I1143" s="260"/>
      <c r="J1143" s="257"/>
      <c r="K1143" s="257"/>
      <c r="L1143" s="261"/>
      <c r="M1143" s="262"/>
      <c r="N1143" s="263"/>
      <c r="O1143" s="263"/>
      <c r="P1143" s="263"/>
      <c r="Q1143" s="263"/>
      <c r="R1143" s="263"/>
      <c r="S1143" s="263"/>
      <c r="T1143" s="264"/>
      <c r="AT1143" s="265" t="s">
        <v>182</v>
      </c>
      <c r="AU1143" s="265" t="s">
        <v>79</v>
      </c>
      <c r="AV1143" s="13" t="s">
        <v>77</v>
      </c>
      <c r="AW1143" s="13" t="s">
        <v>33</v>
      </c>
      <c r="AX1143" s="13" t="s">
        <v>69</v>
      </c>
      <c r="AY1143" s="265" t="s">
        <v>174</v>
      </c>
    </row>
    <row r="1144" s="11" customFormat="1">
      <c r="B1144" s="233"/>
      <c r="C1144" s="234"/>
      <c r="D1144" s="235" t="s">
        <v>182</v>
      </c>
      <c r="E1144" s="236" t="s">
        <v>21</v>
      </c>
      <c r="F1144" s="237" t="s">
        <v>1500</v>
      </c>
      <c r="G1144" s="234"/>
      <c r="H1144" s="238">
        <v>8</v>
      </c>
      <c r="I1144" s="239"/>
      <c r="J1144" s="234"/>
      <c r="K1144" s="234"/>
      <c r="L1144" s="240"/>
      <c r="M1144" s="241"/>
      <c r="N1144" s="242"/>
      <c r="O1144" s="242"/>
      <c r="P1144" s="242"/>
      <c r="Q1144" s="242"/>
      <c r="R1144" s="242"/>
      <c r="S1144" s="242"/>
      <c r="T1144" s="243"/>
      <c r="AT1144" s="244" t="s">
        <v>182</v>
      </c>
      <c r="AU1144" s="244" t="s">
        <v>79</v>
      </c>
      <c r="AV1144" s="11" t="s">
        <v>79</v>
      </c>
      <c r="AW1144" s="11" t="s">
        <v>33</v>
      </c>
      <c r="AX1144" s="11" t="s">
        <v>69</v>
      </c>
      <c r="AY1144" s="244" t="s">
        <v>174</v>
      </c>
    </row>
    <row r="1145" s="11" customFormat="1">
      <c r="B1145" s="233"/>
      <c r="C1145" s="234"/>
      <c r="D1145" s="235" t="s">
        <v>182</v>
      </c>
      <c r="E1145" s="236" t="s">
        <v>21</v>
      </c>
      <c r="F1145" s="237" t="s">
        <v>1501</v>
      </c>
      <c r="G1145" s="234"/>
      <c r="H1145" s="238">
        <v>1</v>
      </c>
      <c r="I1145" s="239"/>
      <c r="J1145" s="234"/>
      <c r="K1145" s="234"/>
      <c r="L1145" s="240"/>
      <c r="M1145" s="241"/>
      <c r="N1145" s="242"/>
      <c r="O1145" s="242"/>
      <c r="P1145" s="242"/>
      <c r="Q1145" s="242"/>
      <c r="R1145" s="242"/>
      <c r="S1145" s="242"/>
      <c r="T1145" s="243"/>
      <c r="AT1145" s="244" t="s">
        <v>182</v>
      </c>
      <c r="AU1145" s="244" t="s">
        <v>79</v>
      </c>
      <c r="AV1145" s="11" t="s">
        <v>79</v>
      </c>
      <c r="AW1145" s="11" t="s">
        <v>33</v>
      </c>
      <c r="AX1145" s="11" t="s">
        <v>69</v>
      </c>
      <c r="AY1145" s="244" t="s">
        <v>174</v>
      </c>
    </row>
    <row r="1146" s="11" customFormat="1">
      <c r="B1146" s="233"/>
      <c r="C1146" s="234"/>
      <c r="D1146" s="235" t="s">
        <v>182</v>
      </c>
      <c r="E1146" s="236" t="s">
        <v>21</v>
      </c>
      <c r="F1146" s="237" t="s">
        <v>1502</v>
      </c>
      <c r="G1146" s="234"/>
      <c r="H1146" s="238">
        <v>1</v>
      </c>
      <c r="I1146" s="239"/>
      <c r="J1146" s="234"/>
      <c r="K1146" s="234"/>
      <c r="L1146" s="240"/>
      <c r="M1146" s="241"/>
      <c r="N1146" s="242"/>
      <c r="O1146" s="242"/>
      <c r="P1146" s="242"/>
      <c r="Q1146" s="242"/>
      <c r="R1146" s="242"/>
      <c r="S1146" s="242"/>
      <c r="T1146" s="243"/>
      <c r="AT1146" s="244" t="s">
        <v>182</v>
      </c>
      <c r="AU1146" s="244" t="s">
        <v>79</v>
      </c>
      <c r="AV1146" s="11" t="s">
        <v>79</v>
      </c>
      <c r="AW1146" s="11" t="s">
        <v>33</v>
      </c>
      <c r="AX1146" s="11" t="s">
        <v>69</v>
      </c>
      <c r="AY1146" s="244" t="s">
        <v>174</v>
      </c>
    </row>
    <row r="1147" s="12" customFormat="1">
      <c r="B1147" s="245"/>
      <c r="C1147" s="246"/>
      <c r="D1147" s="235" t="s">
        <v>182</v>
      </c>
      <c r="E1147" s="247" t="s">
        <v>21</v>
      </c>
      <c r="F1147" s="248" t="s">
        <v>184</v>
      </c>
      <c r="G1147" s="246"/>
      <c r="H1147" s="249">
        <v>10</v>
      </c>
      <c r="I1147" s="250"/>
      <c r="J1147" s="246"/>
      <c r="K1147" s="246"/>
      <c r="L1147" s="251"/>
      <c r="M1147" s="252"/>
      <c r="N1147" s="253"/>
      <c r="O1147" s="253"/>
      <c r="P1147" s="253"/>
      <c r="Q1147" s="253"/>
      <c r="R1147" s="253"/>
      <c r="S1147" s="253"/>
      <c r="T1147" s="254"/>
      <c r="AT1147" s="255" t="s">
        <v>182</v>
      </c>
      <c r="AU1147" s="255" t="s">
        <v>79</v>
      </c>
      <c r="AV1147" s="12" t="s">
        <v>181</v>
      </c>
      <c r="AW1147" s="12" t="s">
        <v>33</v>
      </c>
      <c r="AX1147" s="12" t="s">
        <v>77</v>
      </c>
      <c r="AY1147" s="255" t="s">
        <v>174</v>
      </c>
    </row>
    <row r="1148" s="1" customFormat="1" ht="25.5" customHeight="1">
      <c r="B1148" s="46"/>
      <c r="C1148" s="266" t="s">
        <v>1503</v>
      </c>
      <c r="D1148" s="266" t="s">
        <v>258</v>
      </c>
      <c r="E1148" s="267" t="s">
        <v>1504</v>
      </c>
      <c r="F1148" s="268" t="s">
        <v>1505</v>
      </c>
      <c r="G1148" s="269" t="s">
        <v>272</v>
      </c>
      <c r="H1148" s="270">
        <v>1</v>
      </c>
      <c r="I1148" s="271"/>
      <c r="J1148" s="272">
        <f>ROUND(I1148*H1148,2)</f>
        <v>0</v>
      </c>
      <c r="K1148" s="268" t="s">
        <v>21</v>
      </c>
      <c r="L1148" s="273"/>
      <c r="M1148" s="274" t="s">
        <v>21</v>
      </c>
      <c r="N1148" s="275" t="s">
        <v>40</v>
      </c>
      <c r="O1148" s="47"/>
      <c r="P1148" s="230">
        <f>O1148*H1148</f>
        <v>0</v>
      </c>
      <c r="Q1148" s="230">
        <v>0</v>
      </c>
      <c r="R1148" s="230">
        <f>Q1148*H1148</f>
        <v>0</v>
      </c>
      <c r="S1148" s="230">
        <v>0</v>
      </c>
      <c r="T1148" s="231">
        <f>S1148*H1148</f>
        <v>0</v>
      </c>
      <c r="AR1148" s="24" t="s">
        <v>252</v>
      </c>
      <c r="AT1148" s="24" t="s">
        <v>258</v>
      </c>
      <c r="AU1148" s="24" t="s">
        <v>79</v>
      </c>
      <c r="AY1148" s="24" t="s">
        <v>174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24" t="s">
        <v>77</v>
      </c>
      <c r="BK1148" s="232">
        <f>ROUND(I1148*H1148,2)</f>
        <v>0</v>
      </c>
      <c r="BL1148" s="24" t="s">
        <v>214</v>
      </c>
      <c r="BM1148" s="24" t="s">
        <v>1506</v>
      </c>
    </row>
    <row r="1149" s="11" customFormat="1">
      <c r="B1149" s="233"/>
      <c r="C1149" s="234"/>
      <c r="D1149" s="235" t="s">
        <v>182</v>
      </c>
      <c r="E1149" s="236" t="s">
        <v>21</v>
      </c>
      <c r="F1149" s="237" t="s">
        <v>1507</v>
      </c>
      <c r="G1149" s="234"/>
      <c r="H1149" s="238">
        <v>1</v>
      </c>
      <c r="I1149" s="239"/>
      <c r="J1149" s="234"/>
      <c r="K1149" s="234"/>
      <c r="L1149" s="240"/>
      <c r="M1149" s="241"/>
      <c r="N1149" s="242"/>
      <c r="O1149" s="242"/>
      <c r="P1149" s="242"/>
      <c r="Q1149" s="242"/>
      <c r="R1149" s="242"/>
      <c r="S1149" s="242"/>
      <c r="T1149" s="243"/>
      <c r="AT1149" s="244" t="s">
        <v>182</v>
      </c>
      <c r="AU1149" s="244" t="s">
        <v>79</v>
      </c>
      <c r="AV1149" s="11" t="s">
        <v>79</v>
      </c>
      <c r="AW1149" s="11" t="s">
        <v>33</v>
      </c>
      <c r="AX1149" s="11" t="s">
        <v>69</v>
      </c>
      <c r="AY1149" s="244" t="s">
        <v>174</v>
      </c>
    </row>
    <row r="1150" s="12" customFormat="1">
      <c r="B1150" s="245"/>
      <c r="C1150" s="246"/>
      <c r="D1150" s="235" t="s">
        <v>182</v>
      </c>
      <c r="E1150" s="247" t="s">
        <v>21</v>
      </c>
      <c r="F1150" s="248" t="s">
        <v>184</v>
      </c>
      <c r="G1150" s="246"/>
      <c r="H1150" s="249">
        <v>1</v>
      </c>
      <c r="I1150" s="250"/>
      <c r="J1150" s="246"/>
      <c r="K1150" s="246"/>
      <c r="L1150" s="251"/>
      <c r="M1150" s="252"/>
      <c r="N1150" s="253"/>
      <c r="O1150" s="253"/>
      <c r="P1150" s="253"/>
      <c r="Q1150" s="253"/>
      <c r="R1150" s="253"/>
      <c r="S1150" s="253"/>
      <c r="T1150" s="254"/>
      <c r="AT1150" s="255" t="s">
        <v>182</v>
      </c>
      <c r="AU1150" s="255" t="s">
        <v>79</v>
      </c>
      <c r="AV1150" s="12" t="s">
        <v>181</v>
      </c>
      <c r="AW1150" s="12" t="s">
        <v>33</v>
      </c>
      <c r="AX1150" s="12" t="s">
        <v>77</v>
      </c>
      <c r="AY1150" s="255" t="s">
        <v>174</v>
      </c>
    </row>
    <row r="1151" s="1" customFormat="1" ht="25.5" customHeight="1">
      <c r="B1151" s="46"/>
      <c r="C1151" s="266" t="s">
        <v>850</v>
      </c>
      <c r="D1151" s="266" t="s">
        <v>258</v>
      </c>
      <c r="E1151" s="267" t="s">
        <v>1508</v>
      </c>
      <c r="F1151" s="268" t="s">
        <v>1505</v>
      </c>
      <c r="G1151" s="269" t="s">
        <v>272</v>
      </c>
      <c r="H1151" s="270">
        <v>1</v>
      </c>
      <c r="I1151" s="271"/>
      <c r="J1151" s="272">
        <f>ROUND(I1151*H1151,2)</f>
        <v>0</v>
      </c>
      <c r="K1151" s="268" t="s">
        <v>21</v>
      </c>
      <c r="L1151" s="273"/>
      <c r="M1151" s="274" t="s">
        <v>21</v>
      </c>
      <c r="N1151" s="275" t="s">
        <v>40</v>
      </c>
      <c r="O1151" s="47"/>
      <c r="P1151" s="230">
        <f>O1151*H1151</f>
        <v>0</v>
      </c>
      <c r="Q1151" s="230">
        <v>0</v>
      </c>
      <c r="R1151" s="230">
        <f>Q1151*H1151</f>
        <v>0</v>
      </c>
      <c r="S1151" s="230">
        <v>0</v>
      </c>
      <c r="T1151" s="231">
        <f>S1151*H1151</f>
        <v>0</v>
      </c>
      <c r="AR1151" s="24" t="s">
        <v>252</v>
      </c>
      <c r="AT1151" s="24" t="s">
        <v>258</v>
      </c>
      <c r="AU1151" s="24" t="s">
        <v>79</v>
      </c>
      <c r="AY1151" s="24" t="s">
        <v>174</v>
      </c>
      <c r="BE1151" s="232">
        <f>IF(N1151="základní",J1151,0)</f>
        <v>0</v>
      </c>
      <c r="BF1151" s="232">
        <f>IF(N1151="snížená",J1151,0)</f>
        <v>0</v>
      </c>
      <c r="BG1151" s="232">
        <f>IF(N1151="zákl. přenesená",J1151,0)</f>
        <v>0</v>
      </c>
      <c r="BH1151" s="232">
        <f>IF(N1151="sníž. přenesená",J1151,0)</f>
        <v>0</v>
      </c>
      <c r="BI1151" s="232">
        <f>IF(N1151="nulová",J1151,0)</f>
        <v>0</v>
      </c>
      <c r="BJ1151" s="24" t="s">
        <v>77</v>
      </c>
      <c r="BK1151" s="232">
        <f>ROUND(I1151*H1151,2)</f>
        <v>0</v>
      </c>
      <c r="BL1151" s="24" t="s">
        <v>214</v>
      </c>
      <c r="BM1151" s="24" t="s">
        <v>1509</v>
      </c>
    </row>
    <row r="1152" s="11" customFormat="1">
      <c r="B1152" s="233"/>
      <c r="C1152" s="234"/>
      <c r="D1152" s="235" t="s">
        <v>182</v>
      </c>
      <c r="E1152" s="236" t="s">
        <v>21</v>
      </c>
      <c r="F1152" s="237" t="s">
        <v>1502</v>
      </c>
      <c r="G1152" s="234"/>
      <c r="H1152" s="238">
        <v>1</v>
      </c>
      <c r="I1152" s="239"/>
      <c r="J1152" s="234"/>
      <c r="K1152" s="234"/>
      <c r="L1152" s="240"/>
      <c r="M1152" s="241"/>
      <c r="N1152" s="242"/>
      <c r="O1152" s="242"/>
      <c r="P1152" s="242"/>
      <c r="Q1152" s="242"/>
      <c r="R1152" s="242"/>
      <c r="S1152" s="242"/>
      <c r="T1152" s="243"/>
      <c r="AT1152" s="244" t="s">
        <v>182</v>
      </c>
      <c r="AU1152" s="244" t="s">
        <v>79</v>
      </c>
      <c r="AV1152" s="11" t="s">
        <v>79</v>
      </c>
      <c r="AW1152" s="11" t="s">
        <v>33</v>
      </c>
      <c r="AX1152" s="11" t="s">
        <v>69</v>
      </c>
      <c r="AY1152" s="244" t="s">
        <v>174</v>
      </c>
    </row>
    <row r="1153" s="12" customFormat="1">
      <c r="B1153" s="245"/>
      <c r="C1153" s="246"/>
      <c r="D1153" s="235" t="s">
        <v>182</v>
      </c>
      <c r="E1153" s="247" t="s">
        <v>21</v>
      </c>
      <c r="F1153" s="248" t="s">
        <v>184</v>
      </c>
      <c r="G1153" s="246"/>
      <c r="H1153" s="249">
        <v>1</v>
      </c>
      <c r="I1153" s="250"/>
      <c r="J1153" s="246"/>
      <c r="K1153" s="246"/>
      <c r="L1153" s="251"/>
      <c r="M1153" s="252"/>
      <c r="N1153" s="253"/>
      <c r="O1153" s="253"/>
      <c r="P1153" s="253"/>
      <c r="Q1153" s="253"/>
      <c r="R1153" s="253"/>
      <c r="S1153" s="253"/>
      <c r="T1153" s="254"/>
      <c r="AT1153" s="255" t="s">
        <v>182</v>
      </c>
      <c r="AU1153" s="255" t="s">
        <v>79</v>
      </c>
      <c r="AV1153" s="12" t="s">
        <v>181</v>
      </c>
      <c r="AW1153" s="12" t="s">
        <v>33</v>
      </c>
      <c r="AX1153" s="12" t="s">
        <v>77</v>
      </c>
      <c r="AY1153" s="255" t="s">
        <v>174</v>
      </c>
    </row>
    <row r="1154" s="1" customFormat="1" ht="25.5" customHeight="1">
      <c r="B1154" s="46"/>
      <c r="C1154" s="266" t="s">
        <v>1510</v>
      </c>
      <c r="D1154" s="266" t="s">
        <v>258</v>
      </c>
      <c r="E1154" s="267" t="s">
        <v>1511</v>
      </c>
      <c r="F1154" s="268" t="s">
        <v>1512</v>
      </c>
      <c r="G1154" s="269" t="s">
        <v>272</v>
      </c>
      <c r="H1154" s="270">
        <v>8</v>
      </c>
      <c r="I1154" s="271"/>
      <c r="J1154" s="272">
        <f>ROUND(I1154*H1154,2)</f>
        <v>0</v>
      </c>
      <c r="K1154" s="268" t="s">
        <v>21</v>
      </c>
      <c r="L1154" s="273"/>
      <c r="M1154" s="274" t="s">
        <v>21</v>
      </c>
      <c r="N1154" s="275" t="s">
        <v>40</v>
      </c>
      <c r="O1154" s="47"/>
      <c r="P1154" s="230">
        <f>O1154*H1154</f>
        <v>0</v>
      </c>
      <c r="Q1154" s="230">
        <v>0</v>
      </c>
      <c r="R1154" s="230">
        <f>Q1154*H1154</f>
        <v>0</v>
      </c>
      <c r="S1154" s="230">
        <v>0</v>
      </c>
      <c r="T1154" s="231">
        <f>S1154*H1154</f>
        <v>0</v>
      </c>
      <c r="AR1154" s="24" t="s">
        <v>252</v>
      </c>
      <c r="AT1154" s="24" t="s">
        <v>258</v>
      </c>
      <c r="AU1154" s="24" t="s">
        <v>79</v>
      </c>
      <c r="AY1154" s="24" t="s">
        <v>174</v>
      </c>
      <c r="BE1154" s="232">
        <f>IF(N1154="základní",J1154,0)</f>
        <v>0</v>
      </c>
      <c r="BF1154" s="232">
        <f>IF(N1154="snížená",J1154,0)</f>
        <v>0</v>
      </c>
      <c r="BG1154" s="232">
        <f>IF(N1154="zákl. přenesená",J1154,0)</f>
        <v>0</v>
      </c>
      <c r="BH1154" s="232">
        <f>IF(N1154="sníž. přenesená",J1154,0)</f>
        <v>0</v>
      </c>
      <c r="BI1154" s="232">
        <f>IF(N1154="nulová",J1154,0)</f>
        <v>0</v>
      </c>
      <c r="BJ1154" s="24" t="s">
        <v>77</v>
      </c>
      <c r="BK1154" s="232">
        <f>ROUND(I1154*H1154,2)</f>
        <v>0</v>
      </c>
      <c r="BL1154" s="24" t="s">
        <v>214</v>
      </c>
      <c r="BM1154" s="24" t="s">
        <v>1513</v>
      </c>
    </row>
    <row r="1155" s="11" customFormat="1">
      <c r="B1155" s="233"/>
      <c r="C1155" s="234"/>
      <c r="D1155" s="235" t="s">
        <v>182</v>
      </c>
      <c r="E1155" s="236" t="s">
        <v>21</v>
      </c>
      <c r="F1155" s="237" t="s">
        <v>1500</v>
      </c>
      <c r="G1155" s="234"/>
      <c r="H1155" s="238">
        <v>8</v>
      </c>
      <c r="I1155" s="239"/>
      <c r="J1155" s="234"/>
      <c r="K1155" s="234"/>
      <c r="L1155" s="240"/>
      <c r="M1155" s="241"/>
      <c r="N1155" s="242"/>
      <c r="O1155" s="242"/>
      <c r="P1155" s="242"/>
      <c r="Q1155" s="242"/>
      <c r="R1155" s="242"/>
      <c r="S1155" s="242"/>
      <c r="T1155" s="243"/>
      <c r="AT1155" s="244" t="s">
        <v>182</v>
      </c>
      <c r="AU1155" s="244" t="s">
        <v>79</v>
      </c>
      <c r="AV1155" s="11" t="s">
        <v>79</v>
      </c>
      <c r="AW1155" s="11" t="s">
        <v>33</v>
      </c>
      <c r="AX1155" s="11" t="s">
        <v>69</v>
      </c>
      <c r="AY1155" s="244" t="s">
        <v>174</v>
      </c>
    </row>
    <row r="1156" s="12" customFormat="1">
      <c r="B1156" s="245"/>
      <c r="C1156" s="246"/>
      <c r="D1156" s="235" t="s">
        <v>182</v>
      </c>
      <c r="E1156" s="247" t="s">
        <v>21</v>
      </c>
      <c r="F1156" s="248" t="s">
        <v>184</v>
      </c>
      <c r="G1156" s="246"/>
      <c r="H1156" s="249">
        <v>8</v>
      </c>
      <c r="I1156" s="250"/>
      <c r="J1156" s="246"/>
      <c r="K1156" s="246"/>
      <c r="L1156" s="251"/>
      <c r="M1156" s="252"/>
      <c r="N1156" s="253"/>
      <c r="O1156" s="253"/>
      <c r="P1156" s="253"/>
      <c r="Q1156" s="253"/>
      <c r="R1156" s="253"/>
      <c r="S1156" s="253"/>
      <c r="T1156" s="254"/>
      <c r="AT1156" s="255" t="s">
        <v>182</v>
      </c>
      <c r="AU1156" s="255" t="s">
        <v>79</v>
      </c>
      <c r="AV1156" s="12" t="s">
        <v>181</v>
      </c>
      <c r="AW1156" s="12" t="s">
        <v>33</v>
      </c>
      <c r="AX1156" s="12" t="s">
        <v>77</v>
      </c>
      <c r="AY1156" s="255" t="s">
        <v>174</v>
      </c>
    </row>
    <row r="1157" s="1" customFormat="1" ht="25.5" customHeight="1">
      <c r="B1157" s="46"/>
      <c r="C1157" s="221" t="s">
        <v>854</v>
      </c>
      <c r="D1157" s="221" t="s">
        <v>176</v>
      </c>
      <c r="E1157" s="222" t="s">
        <v>1514</v>
      </c>
      <c r="F1157" s="223" t="s">
        <v>1515</v>
      </c>
      <c r="G1157" s="224" t="s">
        <v>272</v>
      </c>
      <c r="H1157" s="225">
        <v>13</v>
      </c>
      <c r="I1157" s="226"/>
      <c r="J1157" s="227">
        <f>ROUND(I1157*H1157,2)</f>
        <v>0</v>
      </c>
      <c r="K1157" s="223" t="s">
        <v>180</v>
      </c>
      <c r="L1157" s="72"/>
      <c r="M1157" s="228" t="s">
        <v>21</v>
      </c>
      <c r="N1157" s="229" t="s">
        <v>40</v>
      </c>
      <c r="O1157" s="47"/>
      <c r="P1157" s="230">
        <f>O1157*H1157</f>
        <v>0</v>
      </c>
      <c r="Q1157" s="230">
        <v>0</v>
      </c>
      <c r="R1157" s="230">
        <f>Q1157*H1157</f>
        <v>0</v>
      </c>
      <c r="S1157" s="230">
        <v>0</v>
      </c>
      <c r="T1157" s="231">
        <f>S1157*H1157</f>
        <v>0</v>
      </c>
      <c r="AR1157" s="24" t="s">
        <v>214</v>
      </c>
      <c r="AT1157" s="24" t="s">
        <v>176</v>
      </c>
      <c r="AU1157" s="24" t="s">
        <v>79</v>
      </c>
      <c r="AY1157" s="24" t="s">
        <v>174</v>
      </c>
      <c r="BE1157" s="232">
        <f>IF(N1157="základní",J1157,0)</f>
        <v>0</v>
      </c>
      <c r="BF1157" s="232">
        <f>IF(N1157="snížená",J1157,0)</f>
        <v>0</v>
      </c>
      <c r="BG1157" s="232">
        <f>IF(N1157="zákl. přenesená",J1157,0)</f>
        <v>0</v>
      </c>
      <c r="BH1157" s="232">
        <f>IF(N1157="sníž. přenesená",J1157,0)</f>
        <v>0</v>
      </c>
      <c r="BI1157" s="232">
        <f>IF(N1157="nulová",J1157,0)</f>
        <v>0</v>
      </c>
      <c r="BJ1157" s="24" t="s">
        <v>77</v>
      </c>
      <c r="BK1157" s="232">
        <f>ROUND(I1157*H1157,2)</f>
        <v>0</v>
      </c>
      <c r="BL1157" s="24" t="s">
        <v>214</v>
      </c>
      <c r="BM1157" s="24" t="s">
        <v>1516</v>
      </c>
    </row>
    <row r="1158" s="13" customFormat="1">
      <c r="B1158" s="256"/>
      <c r="C1158" s="257"/>
      <c r="D1158" s="235" t="s">
        <v>182</v>
      </c>
      <c r="E1158" s="258" t="s">
        <v>21</v>
      </c>
      <c r="F1158" s="259" t="s">
        <v>598</v>
      </c>
      <c r="G1158" s="257"/>
      <c r="H1158" s="258" t="s">
        <v>21</v>
      </c>
      <c r="I1158" s="260"/>
      <c r="J1158" s="257"/>
      <c r="K1158" s="257"/>
      <c r="L1158" s="261"/>
      <c r="M1158" s="262"/>
      <c r="N1158" s="263"/>
      <c r="O1158" s="263"/>
      <c r="P1158" s="263"/>
      <c r="Q1158" s="263"/>
      <c r="R1158" s="263"/>
      <c r="S1158" s="263"/>
      <c r="T1158" s="264"/>
      <c r="AT1158" s="265" t="s">
        <v>182</v>
      </c>
      <c r="AU1158" s="265" t="s">
        <v>79</v>
      </c>
      <c r="AV1158" s="13" t="s">
        <v>77</v>
      </c>
      <c r="AW1158" s="13" t="s">
        <v>33</v>
      </c>
      <c r="AX1158" s="13" t="s">
        <v>69</v>
      </c>
      <c r="AY1158" s="265" t="s">
        <v>174</v>
      </c>
    </row>
    <row r="1159" s="11" customFormat="1">
      <c r="B1159" s="233"/>
      <c r="C1159" s="234"/>
      <c r="D1159" s="235" t="s">
        <v>182</v>
      </c>
      <c r="E1159" s="236" t="s">
        <v>21</v>
      </c>
      <c r="F1159" s="237" t="s">
        <v>1517</v>
      </c>
      <c r="G1159" s="234"/>
      <c r="H1159" s="238">
        <v>8</v>
      </c>
      <c r="I1159" s="239"/>
      <c r="J1159" s="234"/>
      <c r="K1159" s="234"/>
      <c r="L1159" s="240"/>
      <c r="M1159" s="241"/>
      <c r="N1159" s="242"/>
      <c r="O1159" s="242"/>
      <c r="P1159" s="242"/>
      <c r="Q1159" s="242"/>
      <c r="R1159" s="242"/>
      <c r="S1159" s="242"/>
      <c r="T1159" s="243"/>
      <c r="AT1159" s="244" t="s">
        <v>182</v>
      </c>
      <c r="AU1159" s="244" t="s">
        <v>79</v>
      </c>
      <c r="AV1159" s="11" t="s">
        <v>79</v>
      </c>
      <c r="AW1159" s="11" t="s">
        <v>33</v>
      </c>
      <c r="AX1159" s="11" t="s">
        <v>69</v>
      </c>
      <c r="AY1159" s="244" t="s">
        <v>174</v>
      </c>
    </row>
    <row r="1160" s="11" customFormat="1">
      <c r="B1160" s="233"/>
      <c r="C1160" s="234"/>
      <c r="D1160" s="235" t="s">
        <v>182</v>
      </c>
      <c r="E1160" s="236" t="s">
        <v>21</v>
      </c>
      <c r="F1160" s="237" t="s">
        <v>1518</v>
      </c>
      <c r="G1160" s="234"/>
      <c r="H1160" s="238">
        <v>4</v>
      </c>
      <c r="I1160" s="239"/>
      <c r="J1160" s="234"/>
      <c r="K1160" s="234"/>
      <c r="L1160" s="240"/>
      <c r="M1160" s="241"/>
      <c r="N1160" s="242"/>
      <c r="O1160" s="242"/>
      <c r="P1160" s="242"/>
      <c r="Q1160" s="242"/>
      <c r="R1160" s="242"/>
      <c r="S1160" s="242"/>
      <c r="T1160" s="243"/>
      <c r="AT1160" s="244" t="s">
        <v>182</v>
      </c>
      <c r="AU1160" s="244" t="s">
        <v>79</v>
      </c>
      <c r="AV1160" s="11" t="s">
        <v>79</v>
      </c>
      <c r="AW1160" s="11" t="s">
        <v>33</v>
      </c>
      <c r="AX1160" s="11" t="s">
        <v>69</v>
      </c>
      <c r="AY1160" s="244" t="s">
        <v>174</v>
      </c>
    </row>
    <row r="1161" s="11" customFormat="1">
      <c r="B1161" s="233"/>
      <c r="C1161" s="234"/>
      <c r="D1161" s="235" t="s">
        <v>182</v>
      </c>
      <c r="E1161" s="236" t="s">
        <v>21</v>
      </c>
      <c r="F1161" s="237" t="s">
        <v>1519</v>
      </c>
      <c r="G1161" s="234"/>
      <c r="H1161" s="238">
        <v>1</v>
      </c>
      <c r="I1161" s="239"/>
      <c r="J1161" s="234"/>
      <c r="K1161" s="234"/>
      <c r="L1161" s="240"/>
      <c r="M1161" s="241"/>
      <c r="N1161" s="242"/>
      <c r="O1161" s="242"/>
      <c r="P1161" s="242"/>
      <c r="Q1161" s="242"/>
      <c r="R1161" s="242"/>
      <c r="S1161" s="242"/>
      <c r="T1161" s="243"/>
      <c r="AT1161" s="244" t="s">
        <v>182</v>
      </c>
      <c r="AU1161" s="244" t="s">
        <v>79</v>
      </c>
      <c r="AV1161" s="11" t="s">
        <v>79</v>
      </c>
      <c r="AW1161" s="11" t="s">
        <v>33</v>
      </c>
      <c r="AX1161" s="11" t="s">
        <v>69</v>
      </c>
      <c r="AY1161" s="244" t="s">
        <v>174</v>
      </c>
    </row>
    <row r="1162" s="12" customFormat="1">
      <c r="B1162" s="245"/>
      <c r="C1162" s="246"/>
      <c r="D1162" s="235" t="s">
        <v>182</v>
      </c>
      <c r="E1162" s="247" t="s">
        <v>21</v>
      </c>
      <c r="F1162" s="248" t="s">
        <v>184</v>
      </c>
      <c r="G1162" s="246"/>
      <c r="H1162" s="249">
        <v>13</v>
      </c>
      <c r="I1162" s="250"/>
      <c r="J1162" s="246"/>
      <c r="K1162" s="246"/>
      <c r="L1162" s="251"/>
      <c r="M1162" s="252"/>
      <c r="N1162" s="253"/>
      <c r="O1162" s="253"/>
      <c r="P1162" s="253"/>
      <c r="Q1162" s="253"/>
      <c r="R1162" s="253"/>
      <c r="S1162" s="253"/>
      <c r="T1162" s="254"/>
      <c r="AT1162" s="255" t="s">
        <v>182</v>
      </c>
      <c r="AU1162" s="255" t="s">
        <v>79</v>
      </c>
      <c r="AV1162" s="12" t="s">
        <v>181</v>
      </c>
      <c r="AW1162" s="12" t="s">
        <v>33</v>
      </c>
      <c r="AX1162" s="12" t="s">
        <v>77</v>
      </c>
      <c r="AY1162" s="255" t="s">
        <v>174</v>
      </c>
    </row>
    <row r="1163" s="1" customFormat="1" ht="25.5" customHeight="1">
      <c r="B1163" s="46"/>
      <c r="C1163" s="266" t="s">
        <v>1520</v>
      </c>
      <c r="D1163" s="266" t="s">
        <v>258</v>
      </c>
      <c r="E1163" s="267" t="s">
        <v>1521</v>
      </c>
      <c r="F1163" s="268" t="s">
        <v>1505</v>
      </c>
      <c r="G1163" s="269" t="s">
        <v>272</v>
      </c>
      <c r="H1163" s="270">
        <v>8</v>
      </c>
      <c r="I1163" s="271"/>
      <c r="J1163" s="272">
        <f>ROUND(I1163*H1163,2)</f>
        <v>0</v>
      </c>
      <c r="K1163" s="268" t="s">
        <v>21</v>
      </c>
      <c r="L1163" s="273"/>
      <c r="M1163" s="274" t="s">
        <v>21</v>
      </c>
      <c r="N1163" s="275" t="s">
        <v>40</v>
      </c>
      <c r="O1163" s="47"/>
      <c r="P1163" s="230">
        <f>O1163*H1163</f>
        <v>0</v>
      </c>
      <c r="Q1163" s="230">
        <v>0</v>
      </c>
      <c r="R1163" s="230">
        <f>Q1163*H1163</f>
        <v>0</v>
      </c>
      <c r="S1163" s="230">
        <v>0</v>
      </c>
      <c r="T1163" s="231">
        <f>S1163*H1163</f>
        <v>0</v>
      </c>
      <c r="AR1163" s="24" t="s">
        <v>252</v>
      </c>
      <c r="AT1163" s="24" t="s">
        <v>258</v>
      </c>
      <c r="AU1163" s="24" t="s">
        <v>79</v>
      </c>
      <c r="AY1163" s="24" t="s">
        <v>174</v>
      </c>
      <c r="BE1163" s="232">
        <f>IF(N1163="základní",J1163,0)</f>
        <v>0</v>
      </c>
      <c r="BF1163" s="232">
        <f>IF(N1163="snížená",J1163,0)</f>
        <v>0</v>
      </c>
      <c r="BG1163" s="232">
        <f>IF(N1163="zákl. přenesená",J1163,0)</f>
        <v>0</v>
      </c>
      <c r="BH1163" s="232">
        <f>IF(N1163="sníž. přenesená",J1163,0)</f>
        <v>0</v>
      </c>
      <c r="BI1163" s="232">
        <f>IF(N1163="nulová",J1163,0)</f>
        <v>0</v>
      </c>
      <c r="BJ1163" s="24" t="s">
        <v>77</v>
      </c>
      <c r="BK1163" s="232">
        <f>ROUND(I1163*H1163,2)</f>
        <v>0</v>
      </c>
      <c r="BL1163" s="24" t="s">
        <v>214</v>
      </c>
      <c r="BM1163" s="24" t="s">
        <v>1522</v>
      </c>
    </row>
    <row r="1164" s="11" customFormat="1">
      <c r="B1164" s="233"/>
      <c r="C1164" s="234"/>
      <c r="D1164" s="235" t="s">
        <v>182</v>
      </c>
      <c r="E1164" s="236" t="s">
        <v>21</v>
      </c>
      <c r="F1164" s="237" t="s">
        <v>1517</v>
      </c>
      <c r="G1164" s="234"/>
      <c r="H1164" s="238">
        <v>8</v>
      </c>
      <c r="I1164" s="239"/>
      <c r="J1164" s="234"/>
      <c r="K1164" s="234"/>
      <c r="L1164" s="240"/>
      <c r="M1164" s="241"/>
      <c r="N1164" s="242"/>
      <c r="O1164" s="242"/>
      <c r="P1164" s="242"/>
      <c r="Q1164" s="242"/>
      <c r="R1164" s="242"/>
      <c r="S1164" s="242"/>
      <c r="T1164" s="243"/>
      <c r="AT1164" s="244" t="s">
        <v>182</v>
      </c>
      <c r="AU1164" s="244" t="s">
        <v>79</v>
      </c>
      <c r="AV1164" s="11" t="s">
        <v>79</v>
      </c>
      <c r="AW1164" s="11" t="s">
        <v>33</v>
      </c>
      <c r="AX1164" s="11" t="s">
        <v>69</v>
      </c>
      <c r="AY1164" s="244" t="s">
        <v>174</v>
      </c>
    </row>
    <row r="1165" s="12" customFormat="1">
      <c r="B1165" s="245"/>
      <c r="C1165" s="246"/>
      <c r="D1165" s="235" t="s">
        <v>182</v>
      </c>
      <c r="E1165" s="247" t="s">
        <v>21</v>
      </c>
      <c r="F1165" s="248" t="s">
        <v>184</v>
      </c>
      <c r="G1165" s="246"/>
      <c r="H1165" s="249">
        <v>8</v>
      </c>
      <c r="I1165" s="250"/>
      <c r="J1165" s="246"/>
      <c r="K1165" s="246"/>
      <c r="L1165" s="251"/>
      <c r="M1165" s="252"/>
      <c r="N1165" s="253"/>
      <c r="O1165" s="253"/>
      <c r="P1165" s="253"/>
      <c r="Q1165" s="253"/>
      <c r="R1165" s="253"/>
      <c r="S1165" s="253"/>
      <c r="T1165" s="254"/>
      <c r="AT1165" s="255" t="s">
        <v>182</v>
      </c>
      <c r="AU1165" s="255" t="s">
        <v>79</v>
      </c>
      <c r="AV1165" s="12" t="s">
        <v>181</v>
      </c>
      <c r="AW1165" s="12" t="s">
        <v>33</v>
      </c>
      <c r="AX1165" s="12" t="s">
        <v>77</v>
      </c>
      <c r="AY1165" s="255" t="s">
        <v>174</v>
      </c>
    </row>
    <row r="1166" s="1" customFormat="1" ht="25.5" customHeight="1">
      <c r="B1166" s="46"/>
      <c r="C1166" s="266" t="s">
        <v>859</v>
      </c>
      <c r="D1166" s="266" t="s">
        <v>258</v>
      </c>
      <c r="E1166" s="267" t="s">
        <v>1523</v>
      </c>
      <c r="F1166" s="268" t="s">
        <v>1512</v>
      </c>
      <c r="G1166" s="269" t="s">
        <v>272</v>
      </c>
      <c r="H1166" s="270">
        <v>4</v>
      </c>
      <c r="I1166" s="271"/>
      <c r="J1166" s="272">
        <f>ROUND(I1166*H1166,2)</f>
        <v>0</v>
      </c>
      <c r="K1166" s="268" t="s">
        <v>21</v>
      </c>
      <c r="L1166" s="273"/>
      <c r="M1166" s="274" t="s">
        <v>21</v>
      </c>
      <c r="N1166" s="275" t="s">
        <v>40</v>
      </c>
      <c r="O1166" s="47"/>
      <c r="P1166" s="230">
        <f>O1166*H1166</f>
        <v>0</v>
      </c>
      <c r="Q1166" s="230">
        <v>0</v>
      </c>
      <c r="R1166" s="230">
        <f>Q1166*H1166</f>
        <v>0</v>
      </c>
      <c r="S1166" s="230">
        <v>0</v>
      </c>
      <c r="T1166" s="231">
        <f>S1166*H1166</f>
        <v>0</v>
      </c>
      <c r="AR1166" s="24" t="s">
        <v>252</v>
      </c>
      <c r="AT1166" s="24" t="s">
        <v>258</v>
      </c>
      <c r="AU1166" s="24" t="s">
        <v>79</v>
      </c>
      <c r="AY1166" s="24" t="s">
        <v>174</v>
      </c>
      <c r="BE1166" s="232">
        <f>IF(N1166="základní",J1166,0)</f>
        <v>0</v>
      </c>
      <c r="BF1166" s="232">
        <f>IF(N1166="snížená",J1166,0)</f>
        <v>0</v>
      </c>
      <c r="BG1166" s="232">
        <f>IF(N1166="zákl. přenesená",J1166,0)</f>
        <v>0</v>
      </c>
      <c r="BH1166" s="232">
        <f>IF(N1166="sníž. přenesená",J1166,0)</f>
        <v>0</v>
      </c>
      <c r="BI1166" s="232">
        <f>IF(N1166="nulová",J1166,0)</f>
        <v>0</v>
      </c>
      <c r="BJ1166" s="24" t="s">
        <v>77</v>
      </c>
      <c r="BK1166" s="232">
        <f>ROUND(I1166*H1166,2)</f>
        <v>0</v>
      </c>
      <c r="BL1166" s="24" t="s">
        <v>214</v>
      </c>
      <c r="BM1166" s="24" t="s">
        <v>1524</v>
      </c>
    </row>
    <row r="1167" s="11" customFormat="1">
      <c r="B1167" s="233"/>
      <c r="C1167" s="234"/>
      <c r="D1167" s="235" t="s">
        <v>182</v>
      </c>
      <c r="E1167" s="236" t="s">
        <v>21</v>
      </c>
      <c r="F1167" s="237" t="s">
        <v>1518</v>
      </c>
      <c r="G1167" s="234"/>
      <c r="H1167" s="238">
        <v>4</v>
      </c>
      <c r="I1167" s="239"/>
      <c r="J1167" s="234"/>
      <c r="K1167" s="234"/>
      <c r="L1167" s="240"/>
      <c r="M1167" s="241"/>
      <c r="N1167" s="242"/>
      <c r="O1167" s="242"/>
      <c r="P1167" s="242"/>
      <c r="Q1167" s="242"/>
      <c r="R1167" s="242"/>
      <c r="S1167" s="242"/>
      <c r="T1167" s="243"/>
      <c r="AT1167" s="244" t="s">
        <v>182</v>
      </c>
      <c r="AU1167" s="244" t="s">
        <v>79</v>
      </c>
      <c r="AV1167" s="11" t="s">
        <v>79</v>
      </c>
      <c r="AW1167" s="11" t="s">
        <v>33</v>
      </c>
      <c r="AX1167" s="11" t="s">
        <v>69</v>
      </c>
      <c r="AY1167" s="244" t="s">
        <v>174</v>
      </c>
    </row>
    <row r="1168" s="12" customFormat="1">
      <c r="B1168" s="245"/>
      <c r="C1168" s="246"/>
      <c r="D1168" s="235" t="s">
        <v>182</v>
      </c>
      <c r="E1168" s="247" t="s">
        <v>21</v>
      </c>
      <c r="F1168" s="248" t="s">
        <v>184</v>
      </c>
      <c r="G1168" s="246"/>
      <c r="H1168" s="249">
        <v>4</v>
      </c>
      <c r="I1168" s="250"/>
      <c r="J1168" s="246"/>
      <c r="K1168" s="246"/>
      <c r="L1168" s="251"/>
      <c r="M1168" s="252"/>
      <c r="N1168" s="253"/>
      <c r="O1168" s="253"/>
      <c r="P1168" s="253"/>
      <c r="Q1168" s="253"/>
      <c r="R1168" s="253"/>
      <c r="S1168" s="253"/>
      <c r="T1168" s="254"/>
      <c r="AT1168" s="255" t="s">
        <v>182</v>
      </c>
      <c r="AU1168" s="255" t="s">
        <v>79</v>
      </c>
      <c r="AV1168" s="12" t="s">
        <v>181</v>
      </c>
      <c r="AW1168" s="12" t="s">
        <v>33</v>
      </c>
      <c r="AX1168" s="12" t="s">
        <v>77</v>
      </c>
      <c r="AY1168" s="255" t="s">
        <v>174</v>
      </c>
    </row>
    <row r="1169" s="1" customFormat="1" ht="25.5" customHeight="1">
      <c r="B1169" s="46"/>
      <c r="C1169" s="266" t="s">
        <v>1525</v>
      </c>
      <c r="D1169" s="266" t="s">
        <v>258</v>
      </c>
      <c r="E1169" s="267" t="s">
        <v>1526</v>
      </c>
      <c r="F1169" s="268" t="s">
        <v>1527</v>
      </c>
      <c r="G1169" s="269" t="s">
        <v>272</v>
      </c>
      <c r="H1169" s="270">
        <v>1</v>
      </c>
      <c r="I1169" s="271"/>
      <c r="J1169" s="272">
        <f>ROUND(I1169*H1169,2)</f>
        <v>0</v>
      </c>
      <c r="K1169" s="268" t="s">
        <v>21</v>
      </c>
      <c r="L1169" s="273"/>
      <c r="M1169" s="274" t="s">
        <v>21</v>
      </c>
      <c r="N1169" s="275" t="s">
        <v>40</v>
      </c>
      <c r="O1169" s="47"/>
      <c r="P1169" s="230">
        <f>O1169*H1169</f>
        <v>0</v>
      </c>
      <c r="Q1169" s="230">
        <v>0</v>
      </c>
      <c r="R1169" s="230">
        <f>Q1169*H1169</f>
        <v>0</v>
      </c>
      <c r="S1169" s="230">
        <v>0</v>
      </c>
      <c r="T1169" s="231">
        <f>S1169*H1169</f>
        <v>0</v>
      </c>
      <c r="AR1169" s="24" t="s">
        <v>252</v>
      </c>
      <c r="AT1169" s="24" t="s">
        <v>258</v>
      </c>
      <c r="AU1169" s="24" t="s">
        <v>79</v>
      </c>
      <c r="AY1169" s="24" t="s">
        <v>174</v>
      </c>
      <c r="BE1169" s="232">
        <f>IF(N1169="základní",J1169,0)</f>
        <v>0</v>
      </c>
      <c r="BF1169" s="232">
        <f>IF(N1169="snížená",J1169,0)</f>
        <v>0</v>
      </c>
      <c r="BG1169" s="232">
        <f>IF(N1169="zákl. přenesená",J1169,0)</f>
        <v>0</v>
      </c>
      <c r="BH1169" s="232">
        <f>IF(N1169="sníž. přenesená",J1169,0)</f>
        <v>0</v>
      </c>
      <c r="BI1169" s="232">
        <f>IF(N1169="nulová",J1169,0)</f>
        <v>0</v>
      </c>
      <c r="BJ1169" s="24" t="s">
        <v>77</v>
      </c>
      <c r="BK1169" s="232">
        <f>ROUND(I1169*H1169,2)</f>
        <v>0</v>
      </c>
      <c r="BL1169" s="24" t="s">
        <v>214</v>
      </c>
      <c r="BM1169" s="24" t="s">
        <v>1528</v>
      </c>
    </row>
    <row r="1170" s="11" customFormat="1">
      <c r="B1170" s="233"/>
      <c r="C1170" s="234"/>
      <c r="D1170" s="235" t="s">
        <v>182</v>
      </c>
      <c r="E1170" s="236" t="s">
        <v>21</v>
      </c>
      <c r="F1170" s="237" t="s">
        <v>1519</v>
      </c>
      <c r="G1170" s="234"/>
      <c r="H1170" s="238">
        <v>1</v>
      </c>
      <c r="I1170" s="239"/>
      <c r="J1170" s="234"/>
      <c r="K1170" s="234"/>
      <c r="L1170" s="240"/>
      <c r="M1170" s="241"/>
      <c r="N1170" s="242"/>
      <c r="O1170" s="242"/>
      <c r="P1170" s="242"/>
      <c r="Q1170" s="242"/>
      <c r="R1170" s="242"/>
      <c r="S1170" s="242"/>
      <c r="T1170" s="243"/>
      <c r="AT1170" s="244" t="s">
        <v>182</v>
      </c>
      <c r="AU1170" s="244" t="s">
        <v>79</v>
      </c>
      <c r="AV1170" s="11" t="s">
        <v>79</v>
      </c>
      <c r="AW1170" s="11" t="s">
        <v>33</v>
      </c>
      <c r="AX1170" s="11" t="s">
        <v>69</v>
      </c>
      <c r="AY1170" s="244" t="s">
        <v>174</v>
      </c>
    </row>
    <row r="1171" s="12" customFormat="1">
      <c r="B1171" s="245"/>
      <c r="C1171" s="246"/>
      <c r="D1171" s="235" t="s">
        <v>182</v>
      </c>
      <c r="E1171" s="247" t="s">
        <v>21</v>
      </c>
      <c r="F1171" s="248" t="s">
        <v>184</v>
      </c>
      <c r="G1171" s="246"/>
      <c r="H1171" s="249">
        <v>1</v>
      </c>
      <c r="I1171" s="250"/>
      <c r="J1171" s="246"/>
      <c r="K1171" s="246"/>
      <c r="L1171" s="251"/>
      <c r="M1171" s="252"/>
      <c r="N1171" s="253"/>
      <c r="O1171" s="253"/>
      <c r="P1171" s="253"/>
      <c r="Q1171" s="253"/>
      <c r="R1171" s="253"/>
      <c r="S1171" s="253"/>
      <c r="T1171" s="254"/>
      <c r="AT1171" s="255" t="s">
        <v>182</v>
      </c>
      <c r="AU1171" s="255" t="s">
        <v>79</v>
      </c>
      <c r="AV1171" s="12" t="s">
        <v>181</v>
      </c>
      <c r="AW1171" s="12" t="s">
        <v>33</v>
      </c>
      <c r="AX1171" s="12" t="s">
        <v>77</v>
      </c>
      <c r="AY1171" s="255" t="s">
        <v>174</v>
      </c>
    </row>
    <row r="1172" s="1" customFormat="1" ht="25.5" customHeight="1">
      <c r="B1172" s="46"/>
      <c r="C1172" s="221" t="s">
        <v>862</v>
      </c>
      <c r="D1172" s="221" t="s">
        <v>176</v>
      </c>
      <c r="E1172" s="222" t="s">
        <v>1529</v>
      </c>
      <c r="F1172" s="223" t="s">
        <v>1530</v>
      </c>
      <c r="G1172" s="224" t="s">
        <v>272</v>
      </c>
      <c r="H1172" s="225">
        <v>1</v>
      </c>
      <c r="I1172" s="226"/>
      <c r="J1172" s="227">
        <f>ROUND(I1172*H1172,2)</f>
        <v>0</v>
      </c>
      <c r="K1172" s="223" t="s">
        <v>180</v>
      </c>
      <c r="L1172" s="72"/>
      <c r="M1172" s="228" t="s">
        <v>21</v>
      </c>
      <c r="N1172" s="229" t="s">
        <v>40</v>
      </c>
      <c r="O1172" s="47"/>
      <c r="P1172" s="230">
        <f>O1172*H1172</f>
        <v>0</v>
      </c>
      <c r="Q1172" s="230">
        <v>0</v>
      </c>
      <c r="R1172" s="230">
        <f>Q1172*H1172</f>
        <v>0</v>
      </c>
      <c r="S1172" s="230">
        <v>0</v>
      </c>
      <c r="T1172" s="231">
        <f>S1172*H1172</f>
        <v>0</v>
      </c>
      <c r="AR1172" s="24" t="s">
        <v>214</v>
      </c>
      <c r="AT1172" s="24" t="s">
        <v>176</v>
      </c>
      <c r="AU1172" s="24" t="s">
        <v>79</v>
      </c>
      <c r="AY1172" s="24" t="s">
        <v>174</v>
      </c>
      <c r="BE1172" s="232">
        <f>IF(N1172="základní",J1172,0)</f>
        <v>0</v>
      </c>
      <c r="BF1172" s="232">
        <f>IF(N1172="snížená",J1172,0)</f>
        <v>0</v>
      </c>
      <c r="BG1172" s="232">
        <f>IF(N1172="zákl. přenesená",J1172,0)</f>
        <v>0</v>
      </c>
      <c r="BH1172" s="232">
        <f>IF(N1172="sníž. přenesená",J1172,0)</f>
        <v>0</v>
      </c>
      <c r="BI1172" s="232">
        <f>IF(N1172="nulová",J1172,0)</f>
        <v>0</v>
      </c>
      <c r="BJ1172" s="24" t="s">
        <v>77</v>
      </c>
      <c r="BK1172" s="232">
        <f>ROUND(I1172*H1172,2)</f>
        <v>0</v>
      </c>
      <c r="BL1172" s="24" t="s">
        <v>214</v>
      </c>
      <c r="BM1172" s="24" t="s">
        <v>1531</v>
      </c>
    </row>
    <row r="1173" s="13" customFormat="1">
      <c r="B1173" s="256"/>
      <c r="C1173" s="257"/>
      <c r="D1173" s="235" t="s">
        <v>182</v>
      </c>
      <c r="E1173" s="258" t="s">
        <v>21</v>
      </c>
      <c r="F1173" s="259" t="s">
        <v>598</v>
      </c>
      <c r="G1173" s="257"/>
      <c r="H1173" s="258" t="s">
        <v>21</v>
      </c>
      <c r="I1173" s="260"/>
      <c r="J1173" s="257"/>
      <c r="K1173" s="257"/>
      <c r="L1173" s="261"/>
      <c r="M1173" s="262"/>
      <c r="N1173" s="263"/>
      <c r="O1173" s="263"/>
      <c r="P1173" s="263"/>
      <c r="Q1173" s="263"/>
      <c r="R1173" s="263"/>
      <c r="S1173" s="263"/>
      <c r="T1173" s="264"/>
      <c r="AT1173" s="265" t="s">
        <v>182</v>
      </c>
      <c r="AU1173" s="265" t="s">
        <v>79</v>
      </c>
      <c r="AV1173" s="13" t="s">
        <v>77</v>
      </c>
      <c r="AW1173" s="13" t="s">
        <v>33</v>
      </c>
      <c r="AX1173" s="13" t="s">
        <v>69</v>
      </c>
      <c r="AY1173" s="265" t="s">
        <v>174</v>
      </c>
    </row>
    <row r="1174" s="11" customFormat="1">
      <c r="B1174" s="233"/>
      <c r="C1174" s="234"/>
      <c r="D1174" s="235" t="s">
        <v>182</v>
      </c>
      <c r="E1174" s="236" t="s">
        <v>21</v>
      </c>
      <c r="F1174" s="237" t="s">
        <v>1532</v>
      </c>
      <c r="G1174" s="234"/>
      <c r="H1174" s="238">
        <v>1</v>
      </c>
      <c r="I1174" s="239"/>
      <c r="J1174" s="234"/>
      <c r="K1174" s="234"/>
      <c r="L1174" s="240"/>
      <c r="M1174" s="241"/>
      <c r="N1174" s="242"/>
      <c r="O1174" s="242"/>
      <c r="P1174" s="242"/>
      <c r="Q1174" s="242"/>
      <c r="R1174" s="242"/>
      <c r="S1174" s="242"/>
      <c r="T1174" s="243"/>
      <c r="AT1174" s="244" t="s">
        <v>182</v>
      </c>
      <c r="AU1174" s="244" t="s">
        <v>79</v>
      </c>
      <c r="AV1174" s="11" t="s">
        <v>79</v>
      </c>
      <c r="AW1174" s="11" t="s">
        <v>33</v>
      </c>
      <c r="AX1174" s="11" t="s">
        <v>69</v>
      </c>
      <c r="AY1174" s="244" t="s">
        <v>174</v>
      </c>
    </row>
    <row r="1175" s="12" customFormat="1">
      <c r="B1175" s="245"/>
      <c r="C1175" s="246"/>
      <c r="D1175" s="235" t="s">
        <v>182</v>
      </c>
      <c r="E1175" s="247" t="s">
        <v>21</v>
      </c>
      <c r="F1175" s="248" t="s">
        <v>184</v>
      </c>
      <c r="G1175" s="246"/>
      <c r="H1175" s="249">
        <v>1</v>
      </c>
      <c r="I1175" s="250"/>
      <c r="J1175" s="246"/>
      <c r="K1175" s="246"/>
      <c r="L1175" s="251"/>
      <c r="M1175" s="252"/>
      <c r="N1175" s="253"/>
      <c r="O1175" s="253"/>
      <c r="P1175" s="253"/>
      <c r="Q1175" s="253"/>
      <c r="R1175" s="253"/>
      <c r="S1175" s="253"/>
      <c r="T1175" s="254"/>
      <c r="AT1175" s="255" t="s">
        <v>182</v>
      </c>
      <c r="AU1175" s="255" t="s">
        <v>79</v>
      </c>
      <c r="AV1175" s="12" t="s">
        <v>181</v>
      </c>
      <c r="AW1175" s="12" t="s">
        <v>33</v>
      </c>
      <c r="AX1175" s="12" t="s">
        <v>77</v>
      </c>
      <c r="AY1175" s="255" t="s">
        <v>174</v>
      </c>
    </row>
    <row r="1176" s="1" customFormat="1" ht="25.5" customHeight="1">
      <c r="B1176" s="46"/>
      <c r="C1176" s="266" t="s">
        <v>1533</v>
      </c>
      <c r="D1176" s="266" t="s">
        <v>258</v>
      </c>
      <c r="E1176" s="267" t="s">
        <v>1534</v>
      </c>
      <c r="F1176" s="268" t="s">
        <v>1535</v>
      </c>
      <c r="G1176" s="269" t="s">
        <v>272</v>
      </c>
      <c r="H1176" s="270">
        <v>1</v>
      </c>
      <c r="I1176" s="271"/>
      <c r="J1176" s="272">
        <f>ROUND(I1176*H1176,2)</f>
        <v>0</v>
      </c>
      <c r="K1176" s="268" t="s">
        <v>21</v>
      </c>
      <c r="L1176" s="273"/>
      <c r="M1176" s="274" t="s">
        <v>21</v>
      </c>
      <c r="N1176" s="275" t="s">
        <v>40</v>
      </c>
      <c r="O1176" s="47"/>
      <c r="P1176" s="230">
        <f>O1176*H1176</f>
        <v>0</v>
      </c>
      <c r="Q1176" s="230">
        <v>0</v>
      </c>
      <c r="R1176" s="230">
        <f>Q1176*H1176</f>
        <v>0</v>
      </c>
      <c r="S1176" s="230">
        <v>0</v>
      </c>
      <c r="T1176" s="231">
        <f>S1176*H1176</f>
        <v>0</v>
      </c>
      <c r="AR1176" s="24" t="s">
        <v>252</v>
      </c>
      <c r="AT1176" s="24" t="s">
        <v>258</v>
      </c>
      <c r="AU1176" s="24" t="s">
        <v>79</v>
      </c>
      <c r="AY1176" s="24" t="s">
        <v>174</v>
      </c>
      <c r="BE1176" s="232">
        <f>IF(N1176="základní",J1176,0)</f>
        <v>0</v>
      </c>
      <c r="BF1176" s="232">
        <f>IF(N1176="snížená",J1176,0)</f>
        <v>0</v>
      </c>
      <c r="BG1176" s="232">
        <f>IF(N1176="zákl. přenesená",J1176,0)</f>
        <v>0</v>
      </c>
      <c r="BH1176" s="232">
        <f>IF(N1176="sníž. přenesená",J1176,0)</f>
        <v>0</v>
      </c>
      <c r="BI1176" s="232">
        <f>IF(N1176="nulová",J1176,0)</f>
        <v>0</v>
      </c>
      <c r="BJ1176" s="24" t="s">
        <v>77</v>
      </c>
      <c r="BK1176" s="232">
        <f>ROUND(I1176*H1176,2)</f>
        <v>0</v>
      </c>
      <c r="BL1176" s="24" t="s">
        <v>214</v>
      </c>
      <c r="BM1176" s="24" t="s">
        <v>1536</v>
      </c>
    </row>
    <row r="1177" s="11" customFormat="1">
      <c r="B1177" s="233"/>
      <c r="C1177" s="234"/>
      <c r="D1177" s="235" t="s">
        <v>182</v>
      </c>
      <c r="E1177" s="236" t="s">
        <v>21</v>
      </c>
      <c r="F1177" s="237" t="s">
        <v>1532</v>
      </c>
      <c r="G1177" s="234"/>
      <c r="H1177" s="238">
        <v>1</v>
      </c>
      <c r="I1177" s="239"/>
      <c r="J1177" s="234"/>
      <c r="K1177" s="234"/>
      <c r="L1177" s="240"/>
      <c r="M1177" s="241"/>
      <c r="N1177" s="242"/>
      <c r="O1177" s="242"/>
      <c r="P1177" s="242"/>
      <c r="Q1177" s="242"/>
      <c r="R1177" s="242"/>
      <c r="S1177" s="242"/>
      <c r="T1177" s="243"/>
      <c r="AT1177" s="244" t="s">
        <v>182</v>
      </c>
      <c r="AU1177" s="244" t="s">
        <v>79</v>
      </c>
      <c r="AV1177" s="11" t="s">
        <v>79</v>
      </c>
      <c r="AW1177" s="11" t="s">
        <v>33</v>
      </c>
      <c r="AX1177" s="11" t="s">
        <v>69</v>
      </c>
      <c r="AY1177" s="244" t="s">
        <v>174</v>
      </c>
    </row>
    <row r="1178" s="12" customFormat="1">
      <c r="B1178" s="245"/>
      <c r="C1178" s="246"/>
      <c r="D1178" s="235" t="s">
        <v>182</v>
      </c>
      <c r="E1178" s="247" t="s">
        <v>21</v>
      </c>
      <c r="F1178" s="248" t="s">
        <v>184</v>
      </c>
      <c r="G1178" s="246"/>
      <c r="H1178" s="249">
        <v>1</v>
      </c>
      <c r="I1178" s="250"/>
      <c r="J1178" s="246"/>
      <c r="K1178" s="246"/>
      <c r="L1178" s="251"/>
      <c r="M1178" s="252"/>
      <c r="N1178" s="253"/>
      <c r="O1178" s="253"/>
      <c r="P1178" s="253"/>
      <c r="Q1178" s="253"/>
      <c r="R1178" s="253"/>
      <c r="S1178" s="253"/>
      <c r="T1178" s="254"/>
      <c r="AT1178" s="255" t="s">
        <v>182</v>
      </c>
      <c r="AU1178" s="255" t="s">
        <v>79</v>
      </c>
      <c r="AV1178" s="12" t="s">
        <v>181</v>
      </c>
      <c r="AW1178" s="12" t="s">
        <v>33</v>
      </c>
      <c r="AX1178" s="12" t="s">
        <v>77</v>
      </c>
      <c r="AY1178" s="255" t="s">
        <v>174</v>
      </c>
    </row>
    <row r="1179" s="1" customFormat="1" ht="25.5" customHeight="1">
      <c r="B1179" s="46"/>
      <c r="C1179" s="221" t="s">
        <v>869</v>
      </c>
      <c r="D1179" s="221" t="s">
        <v>176</v>
      </c>
      <c r="E1179" s="222" t="s">
        <v>1537</v>
      </c>
      <c r="F1179" s="223" t="s">
        <v>1538</v>
      </c>
      <c r="G1179" s="224" t="s">
        <v>272</v>
      </c>
      <c r="H1179" s="225">
        <v>1</v>
      </c>
      <c r="I1179" s="226"/>
      <c r="J1179" s="227">
        <f>ROUND(I1179*H1179,2)</f>
        <v>0</v>
      </c>
      <c r="K1179" s="223" t="s">
        <v>180</v>
      </c>
      <c r="L1179" s="72"/>
      <c r="M1179" s="228" t="s">
        <v>21</v>
      </c>
      <c r="N1179" s="229" t="s">
        <v>40</v>
      </c>
      <c r="O1179" s="47"/>
      <c r="P1179" s="230">
        <f>O1179*H1179</f>
        <v>0</v>
      </c>
      <c r="Q1179" s="230">
        <v>0</v>
      </c>
      <c r="R1179" s="230">
        <f>Q1179*H1179</f>
        <v>0</v>
      </c>
      <c r="S1179" s="230">
        <v>0</v>
      </c>
      <c r="T1179" s="231">
        <f>S1179*H1179</f>
        <v>0</v>
      </c>
      <c r="AR1179" s="24" t="s">
        <v>214</v>
      </c>
      <c r="AT1179" s="24" t="s">
        <v>176</v>
      </c>
      <c r="AU1179" s="24" t="s">
        <v>79</v>
      </c>
      <c r="AY1179" s="24" t="s">
        <v>174</v>
      </c>
      <c r="BE1179" s="232">
        <f>IF(N1179="základní",J1179,0)</f>
        <v>0</v>
      </c>
      <c r="BF1179" s="232">
        <f>IF(N1179="snížená",J1179,0)</f>
        <v>0</v>
      </c>
      <c r="BG1179" s="232">
        <f>IF(N1179="zákl. přenesená",J1179,0)</f>
        <v>0</v>
      </c>
      <c r="BH1179" s="232">
        <f>IF(N1179="sníž. přenesená",J1179,0)</f>
        <v>0</v>
      </c>
      <c r="BI1179" s="232">
        <f>IF(N1179="nulová",J1179,0)</f>
        <v>0</v>
      </c>
      <c r="BJ1179" s="24" t="s">
        <v>77</v>
      </c>
      <c r="BK1179" s="232">
        <f>ROUND(I1179*H1179,2)</f>
        <v>0</v>
      </c>
      <c r="BL1179" s="24" t="s">
        <v>214</v>
      </c>
      <c r="BM1179" s="24" t="s">
        <v>1539</v>
      </c>
    </row>
    <row r="1180" s="13" customFormat="1">
      <c r="B1180" s="256"/>
      <c r="C1180" s="257"/>
      <c r="D1180" s="235" t="s">
        <v>182</v>
      </c>
      <c r="E1180" s="258" t="s">
        <v>21</v>
      </c>
      <c r="F1180" s="259" t="s">
        <v>598</v>
      </c>
      <c r="G1180" s="257"/>
      <c r="H1180" s="258" t="s">
        <v>21</v>
      </c>
      <c r="I1180" s="260"/>
      <c r="J1180" s="257"/>
      <c r="K1180" s="257"/>
      <c r="L1180" s="261"/>
      <c r="M1180" s="262"/>
      <c r="N1180" s="263"/>
      <c r="O1180" s="263"/>
      <c r="P1180" s="263"/>
      <c r="Q1180" s="263"/>
      <c r="R1180" s="263"/>
      <c r="S1180" s="263"/>
      <c r="T1180" s="264"/>
      <c r="AT1180" s="265" t="s">
        <v>182</v>
      </c>
      <c r="AU1180" s="265" t="s">
        <v>79</v>
      </c>
      <c r="AV1180" s="13" t="s">
        <v>77</v>
      </c>
      <c r="AW1180" s="13" t="s">
        <v>33</v>
      </c>
      <c r="AX1180" s="13" t="s">
        <v>69</v>
      </c>
      <c r="AY1180" s="265" t="s">
        <v>174</v>
      </c>
    </row>
    <row r="1181" s="11" customFormat="1">
      <c r="B1181" s="233"/>
      <c r="C1181" s="234"/>
      <c r="D1181" s="235" t="s">
        <v>182</v>
      </c>
      <c r="E1181" s="236" t="s">
        <v>21</v>
      </c>
      <c r="F1181" s="237" t="s">
        <v>599</v>
      </c>
      <c r="G1181" s="234"/>
      <c r="H1181" s="238">
        <v>1</v>
      </c>
      <c r="I1181" s="239"/>
      <c r="J1181" s="234"/>
      <c r="K1181" s="234"/>
      <c r="L1181" s="240"/>
      <c r="M1181" s="241"/>
      <c r="N1181" s="242"/>
      <c r="O1181" s="242"/>
      <c r="P1181" s="242"/>
      <c r="Q1181" s="242"/>
      <c r="R1181" s="242"/>
      <c r="S1181" s="242"/>
      <c r="T1181" s="243"/>
      <c r="AT1181" s="244" t="s">
        <v>182</v>
      </c>
      <c r="AU1181" s="244" t="s">
        <v>79</v>
      </c>
      <c r="AV1181" s="11" t="s">
        <v>79</v>
      </c>
      <c r="AW1181" s="11" t="s">
        <v>33</v>
      </c>
      <c r="AX1181" s="11" t="s">
        <v>69</v>
      </c>
      <c r="AY1181" s="244" t="s">
        <v>174</v>
      </c>
    </row>
    <row r="1182" s="12" customFormat="1">
      <c r="B1182" s="245"/>
      <c r="C1182" s="246"/>
      <c r="D1182" s="235" t="s">
        <v>182</v>
      </c>
      <c r="E1182" s="247" t="s">
        <v>21</v>
      </c>
      <c r="F1182" s="248" t="s">
        <v>184</v>
      </c>
      <c r="G1182" s="246"/>
      <c r="H1182" s="249">
        <v>1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AT1182" s="255" t="s">
        <v>182</v>
      </c>
      <c r="AU1182" s="255" t="s">
        <v>79</v>
      </c>
      <c r="AV1182" s="12" t="s">
        <v>181</v>
      </c>
      <c r="AW1182" s="12" t="s">
        <v>33</v>
      </c>
      <c r="AX1182" s="12" t="s">
        <v>77</v>
      </c>
      <c r="AY1182" s="255" t="s">
        <v>174</v>
      </c>
    </row>
    <row r="1183" s="1" customFormat="1" ht="16.5" customHeight="1">
      <c r="B1183" s="46"/>
      <c r="C1183" s="266" t="s">
        <v>1540</v>
      </c>
      <c r="D1183" s="266" t="s">
        <v>258</v>
      </c>
      <c r="E1183" s="267" t="s">
        <v>1541</v>
      </c>
      <c r="F1183" s="268" t="s">
        <v>1542</v>
      </c>
      <c r="G1183" s="269" t="s">
        <v>272</v>
      </c>
      <c r="H1183" s="270">
        <v>1</v>
      </c>
      <c r="I1183" s="271"/>
      <c r="J1183" s="272">
        <f>ROUND(I1183*H1183,2)</f>
        <v>0</v>
      </c>
      <c r="K1183" s="268" t="s">
        <v>21</v>
      </c>
      <c r="L1183" s="273"/>
      <c r="M1183" s="274" t="s">
        <v>21</v>
      </c>
      <c r="N1183" s="275" t="s">
        <v>40</v>
      </c>
      <c r="O1183" s="47"/>
      <c r="P1183" s="230">
        <f>O1183*H1183</f>
        <v>0</v>
      </c>
      <c r="Q1183" s="230">
        <v>0</v>
      </c>
      <c r="R1183" s="230">
        <f>Q1183*H1183</f>
        <v>0</v>
      </c>
      <c r="S1183" s="230">
        <v>0</v>
      </c>
      <c r="T1183" s="231">
        <f>S1183*H1183</f>
        <v>0</v>
      </c>
      <c r="AR1183" s="24" t="s">
        <v>252</v>
      </c>
      <c r="AT1183" s="24" t="s">
        <v>258</v>
      </c>
      <c r="AU1183" s="24" t="s">
        <v>79</v>
      </c>
      <c r="AY1183" s="24" t="s">
        <v>174</v>
      </c>
      <c r="BE1183" s="232">
        <f>IF(N1183="základní",J1183,0)</f>
        <v>0</v>
      </c>
      <c r="BF1183" s="232">
        <f>IF(N1183="snížená",J1183,0)</f>
        <v>0</v>
      </c>
      <c r="BG1183" s="232">
        <f>IF(N1183="zákl. přenesená",J1183,0)</f>
        <v>0</v>
      </c>
      <c r="BH1183" s="232">
        <f>IF(N1183="sníž. přenesená",J1183,0)</f>
        <v>0</v>
      </c>
      <c r="BI1183" s="232">
        <f>IF(N1183="nulová",J1183,0)</f>
        <v>0</v>
      </c>
      <c r="BJ1183" s="24" t="s">
        <v>77</v>
      </c>
      <c r="BK1183" s="232">
        <f>ROUND(I1183*H1183,2)</f>
        <v>0</v>
      </c>
      <c r="BL1183" s="24" t="s">
        <v>214</v>
      </c>
      <c r="BM1183" s="24" t="s">
        <v>1543</v>
      </c>
    </row>
    <row r="1184" s="11" customFormat="1">
      <c r="B1184" s="233"/>
      <c r="C1184" s="234"/>
      <c r="D1184" s="235" t="s">
        <v>182</v>
      </c>
      <c r="E1184" s="236" t="s">
        <v>21</v>
      </c>
      <c r="F1184" s="237" t="s">
        <v>599</v>
      </c>
      <c r="G1184" s="234"/>
      <c r="H1184" s="238">
        <v>1</v>
      </c>
      <c r="I1184" s="239"/>
      <c r="J1184" s="234"/>
      <c r="K1184" s="234"/>
      <c r="L1184" s="240"/>
      <c r="M1184" s="241"/>
      <c r="N1184" s="242"/>
      <c r="O1184" s="242"/>
      <c r="P1184" s="242"/>
      <c r="Q1184" s="242"/>
      <c r="R1184" s="242"/>
      <c r="S1184" s="242"/>
      <c r="T1184" s="243"/>
      <c r="AT1184" s="244" t="s">
        <v>182</v>
      </c>
      <c r="AU1184" s="244" t="s">
        <v>79</v>
      </c>
      <c r="AV1184" s="11" t="s">
        <v>79</v>
      </c>
      <c r="AW1184" s="11" t="s">
        <v>33</v>
      </c>
      <c r="AX1184" s="11" t="s">
        <v>69</v>
      </c>
      <c r="AY1184" s="244" t="s">
        <v>174</v>
      </c>
    </row>
    <row r="1185" s="12" customFormat="1">
      <c r="B1185" s="245"/>
      <c r="C1185" s="246"/>
      <c r="D1185" s="235" t="s">
        <v>182</v>
      </c>
      <c r="E1185" s="247" t="s">
        <v>21</v>
      </c>
      <c r="F1185" s="248" t="s">
        <v>184</v>
      </c>
      <c r="G1185" s="246"/>
      <c r="H1185" s="249">
        <v>1</v>
      </c>
      <c r="I1185" s="250"/>
      <c r="J1185" s="246"/>
      <c r="K1185" s="246"/>
      <c r="L1185" s="251"/>
      <c r="M1185" s="252"/>
      <c r="N1185" s="253"/>
      <c r="O1185" s="253"/>
      <c r="P1185" s="253"/>
      <c r="Q1185" s="253"/>
      <c r="R1185" s="253"/>
      <c r="S1185" s="253"/>
      <c r="T1185" s="254"/>
      <c r="AT1185" s="255" t="s">
        <v>182</v>
      </c>
      <c r="AU1185" s="255" t="s">
        <v>79</v>
      </c>
      <c r="AV1185" s="12" t="s">
        <v>181</v>
      </c>
      <c r="AW1185" s="12" t="s">
        <v>33</v>
      </c>
      <c r="AX1185" s="12" t="s">
        <v>77</v>
      </c>
      <c r="AY1185" s="255" t="s">
        <v>174</v>
      </c>
    </row>
    <row r="1186" s="1" customFormat="1" ht="25.5" customHeight="1">
      <c r="B1186" s="46"/>
      <c r="C1186" s="221" t="s">
        <v>873</v>
      </c>
      <c r="D1186" s="221" t="s">
        <v>176</v>
      </c>
      <c r="E1186" s="222" t="s">
        <v>1544</v>
      </c>
      <c r="F1186" s="223" t="s">
        <v>1545</v>
      </c>
      <c r="G1186" s="224" t="s">
        <v>272</v>
      </c>
      <c r="H1186" s="225">
        <v>1</v>
      </c>
      <c r="I1186" s="226"/>
      <c r="J1186" s="227">
        <f>ROUND(I1186*H1186,2)</f>
        <v>0</v>
      </c>
      <c r="K1186" s="223" t="s">
        <v>180</v>
      </c>
      <c r="L1186" s="72"/>
      <c r="M1186" s="228" t="s">
        <v>21</v>
      </c>
      <c r="N1186" s="229" t="s">
        <v>40</v>
      </c>
      <c r="O1186" s="47"/>
      <c r="P1186" s="230">
        <f>O1186*H1186</f>
        <v>0</v>
      </c>
      <c r="Q1186" s="230">
        <v>0</v>
      </c>
      <c r="R1186" s="230">
        <f>Q1186*H1186</f>
        <v>0</v>
      </c>
      <c r="S1186" s="230">
        <v>0</v>
      </c>
      <c r="T1186" s="231">
        <f>S1186*H1186</f>
        <v>0</v>
      </c>
      <c r="AR1186" s="24" t="s">
        <v>214</v>
      </c>
      <c r="AT1186" s="24" t="s">
        <v>176</v>
      </c>
      <c r="AU1186" s="24" t="s">
        <v>79</v>
      </c>
      <c r="AY1186" s="24" t="s">
        <v>174</v>
      </c>
      <c r="BE1186" s="232">
        <f>IF(N1186="základní",J1186,0)</f>
        <v>0</v>
      </c>
      <c r="BF1186" s="232">
        <f>IF(N1186="snížená",J1186,0)</f>
        <v>0</v>
      </c>
      <c r="BG1186" s="232">
        <f>IF(N1186="zákl. přenesená",J1186,0)</f>
        <v>0</v>
      </c>
      <c r="BH1186" s="232">
        <f>IF(N1186="sníž. přenesená",J1186,0)</f>
        <v>0</v>
      </c>
      <c r="BI1186" s="232">
        <f>IF(N1186="nulová",J1186,0)</f>
        <v>0</v>
      </c>
      <c r="BJ1186" s="24" t="s">
        <v>77</v>
      </c>
      <c r="BK1186" s="232">
        <f>ROUND(I1186*H1186,2)</f>
        <v>0</v>
      </c>
      <c r="BL1186" s="24" t="s">
        <v>214</v>
      </c>
      <c r="BM1186" s="24" t="s">
        <v>1546</v>
      </c>
    </row>
    <row r="1187" s="13" customFormat="1">
      <c r="B1187" s="256"/>
      <c r="C1187" s="257"/>
      <c r="D1187" s="235" t="s">
        <v>182</v>
      </c>
      <c r="E1187" s="258" t="s">
        <v>21</v>
      </c>
      <c r="F1187" s="259" t="s">
        <v>598</v>
      </c>
      <c r="G1187" s="257"/>
      <c r="H1187" s="258" t="s">
        <v>21</v>
      </c>
      <c r="I1187" s="260"/>
      <c r="J1187" s="257"/>
      <c r="K1187" s="257"/>
      <c r="L1187" s="261"/>
      <c r="M1187" s="262"/>
      <c r="N1187" s="263"/>
      <c r="O1187" s="263"/>
      <c r="P1187" s="263"/>
      <c r="Q1187" s="263"/>
      <c r="R1187" s="263"/>
      <c r="S1187" s="263"/>
      <c r="T1187" s="264"/>
      <c r="AT1187" s="265" t="s">
        <v>182</v>
      </c>
      <c r="AU1187" s="265" t="s">
        <v>79</v>
      </c>
      <c r="AV1187" s="13" t="s">
        <v>77</v>
      </c>
      <c r="AW1187" s="13" t="s">
        <v>33</v>
      </c>
      <c r="AX1187" s="13" t="s">
        <v>69</v>
      </c>
      <c r="AY1187" s="265" t="s">
        <v>174</v>
      </c>
    </row>
    <row r="1188" s="11" customFormat="1">
      <c r="B1188" s="233"/>
      <c r="C1188" s="234"/>
      <c r="D1188" s="235" t="s">
        <v>182</v>
      </c>
      <c r="E1188" s="236" t="s">
        <v>21</v>
      </c>
      <c r="F1188" s="237" t="s">
        <v>607</v>
      </c>
      <c r="G1188" s="234"/>
      <c r="H1188" s="238">
        <v>1</v>
      </c>
      <c r="I1188" s="239"/>
      <c r="J1188" s="234"/>
      <c r="K1188" s="234"/>
      <c r="L1188" s="240"/>
      <c r="M1188" s="241"/>
      <c r="N1188" s="242"/>
      <c r="O1188" s="242"/>
      <c r="P1188" s="242"/>
      <c r="Q1188" s="242"/>
      <c r="R1188" s="242"/>
      <c r="S1188" s="242"/>
      <c r="T1188" s="243"/>
      <c r="AT1188" s="244" t="s">
        <v>182</v>
      </c>
      <c r="AU1188" s="244" t="s">
        <v>79</v>
      </c>
      <c r="AV1188" s="11" t="s">
        <v>79</v>
      </c>
      <c r="AW1188" s="11" t="s">
        <v>33</v>
      </c>
      <c r="AX1188" s="11" t="s">
        <v>69</v>
      </c>
      <c r="AY1188" s="244" t="s">
        <v>174</v>
      </c>
    </row>
    <row r="1189" s="12" customFormat="1">
      <c r="B1189" s="245"/>
      <c r="C1189" s="246"/>
      <c r="D1189" s="235" t="s">
        <v>182</v>
      </c>
      <c r="E1189" s="247" t="s">
        <v>21</v>
      </c>
      <c r="F1189" s="248" t="s">
        <v>184</v>
      </c>
      <c r="G1189" s="246"/>
      <c r="H1189" s="249">
        <v>1</v>
      </c>
      <c r="I1189" s="250"/>
      <c r="J1189" s="246"/>
      <c r="K1189" s="246"/>
      <c r="L1189" s="251"/>
      <c r="M1189" s="252"/>
      <c r="N1189" s="253"/>
      <c r="O1189" s="253"/>
      <c r="P1189" s="253"/>
      <c r="Q1189" s="253"/>
      <c r="R1189" s="253"/>
      <c r="S1189" s="253"/>
      <c r="T1189" s="254"/>
      <c r="AT1189" s="255" t="s">
        <v>182</v>
      </c>
      <c r="AU1189" s="255" t="s">
        <v>79</v>
      </c>
      <c r="AV1189" s="12" t="s">
        <v>181</v>
      </c>
      <c r="AW1189" s="12" t="s">
        <v>33</v>
      </c>
      <c r="AX1189" s="12" t="s">
        <v>77</v>
      </c>
      <c r="AY1189" s="255" t="s">
        <v>174</v>
      </c>
    </row>
    <row r="1190" s="1" customFormat="1" ht="16.5" customHeight="1">
      <c r="B1190" s="46"/>
      <c r="C1190" s="266" t="s">
        <v>1547</v>
      </c>
      <c r="D1190" s="266" t="s">
        <v>258</v>
      </c>
      <c r="E1190" s="267" t="s">
        <v>1548</v>
      </c>
      <c r="F1190" s="268" t="s">
        <v>1549</v>
      </c>
      <c r="G1190" s="269" t="s">
        <v>272</v>
      </c>
      <c r="H1190" s="270">
        <v>1</v>
      </c>
      <c r="I1190" s="271"/>
      <c r="J1190" s="272">
        <f>ROUND(I1190*H1190,2)</f>
        <v>0</v>
      </c>
      <c r="K1190" s="268" t="s">
        <v>21</v>
      </c>
      <c r="L1190" s="273"/>
      <c r="M1190" s="274" t="s">
        <v>21</v>
      </c>
      <c r="N1190" s="275" t="s">
        <v>40</v>
      </c>
      <c r="O1190" s="47"/>
      <c r="P1190" s="230">
        <f>O1190*H1190</f>
        <v>0</v>
      </c>
      <c r="Q1190" s="230">
        <v>0</v>
      </c>
      <c r="R1190" s="230">
        <f>Q1190*H1190</f>
        <v>0</v>
      </c>
      <c r="S1190" s="230">
        <v>0</v>
      </c>
      <c r="T1190" s="231">
        <f>S1190*H1190</f>
        <v>0</v>
      </c>
      <c r="AR1190" s="24" t="s">
        <v>252</v>
      </c>
      <c r="AT1190" s="24" t="s">
        <v>258</v>
      </c>
      <c r="AU1190" s="24" t="s">
        <v>79</v>
      </c>
      <c r="AY1190" s="24" t="s">
        <v>174</v>
      </c>
      <c r="BE1190" s="232">
        <f>IF(N1190="základní",J1190,0)</f>
        <v>0</v>
      </c>
      <c r="BF1190" s="232">
        <f>IF(N1190="snížená",J1190,0)</f>
        <v>0</v>
      </c>
      <c r="BG1190" s="232">
        <f>IF(N1190="zákl. přenesená",J1190,0)</f>
        <v>0</v>
      </c>
      <c r="BH1190" s="232">
        <f>IF(N1190="sníž. přenesená",J1190,0)</f>
        <v>0</v>
      </c>
      <c r="BI1190" s="232">
        <f>IF(N1190="nulová",J1190,0)</f>
        <v>0</v>
      </c>
      <c r="BJ1190" s="24" t="s">
        <v>77</v>
      </c>
      <c r="BK1190" s="232">
        <f>ROUND(I1190*H1190,2)</f>
        <v>0</v>
      </c>
      <c r="BL1190" s="24" t="s">
        <v>214</v>
      </c>
      <c r="BM1190" s="24" t="s">
        <v>1550</v>
      </c>
    </row>
    <row r="1191" s="11" customFormat="1">
      <c r="B1191" s="233"/>
      <c r="C1191" s="234"/>
      <c r="D1191" s="235" t="s">
        <v>182</v>
      </c>
      <c r="E1191" s="236" t="s">
        <v>21</v>
      </c>
      <c r="F1191" s="237" t="s">
        <v>607</v>
      </c>
      <c r="G1191" s="234"/>
      <c r="H1191" s="238">
        <v>1</v>
      </c>
      <c r="I1191" s="239"/>
      <c r="J1191" s="234"/>
      <c r="K1191" s="234"/>
      <c r="L1191" s="240"/>
      <c r="M1191" s="241"/>
      <c r="N1191" s="242"/>
      <c r="O1191" s="242"/>
      <c r="P1191" s="242"/>
      <c r="Q1191" s="242"/>
      <c r="R1191" s="242"/>
      <c r="S1191" s="242"/>
      <c r="T1191" s="243"/>
      <c r="AT1191" s="244" t="s">
        <v>182</v>
      </c>
      <c r="AU1191" s="244" t="s">
        <v>79</v>
      </c>
      <c r="AV1191" s="11" t="s">
        <v>79</v>
      </c>
      <c r="AW1191" s="11" t="s">
        <v>33</v>
      </c>
      <c r="AX1191" s="11" t="s">
        <v>69</v>
      </c>
      <c r="AY1191" s="244" t="s">
        <v>174</v>
      </c>
    </row>
    <row r="1192" s="12" customFormat="1">
      <c r="B1192" s="245"/>
      <c r="C1192" s="246"/>
      <c r="D1192" s="235" t="s">
        <v>182</v>
      </c>
      <c r="E1192" s="247" t="s">
        <v>21</v>
      </c>
      <c r="F1192" s="248" t="s">
        <v>184</v>
      </c>
      <c r="G1192" s="246"/>
      <c r="H1192" s="249">
        <v>1</v>
      </c>
      <c r="I1192" s="250"/>
      <c r="J1192" s="246"/>
      <c r="K1192" s="246"/>
      <c r="L1192" s="251"/>
      <c r="M1192" s="252"/>
      <c r="N1192" s="253"/>
      <c r="O1192" s="253"/>
      <c r="P1192" s="253"/>
      <c r="Q1192" s="253"/>
      <c r="R1192" s="253"/>
      <c r="S1192" s="253"/>
      <c r="T1192" s="254"/>
      <c r="AT1192" s="255" t="s">
        <v>182</v>
      </c>
      <c r="AU1192" s="255" t="s">
        <v>79</v>
      </c>
      <c r="AV1192" s="12" t="s">
        <v>181</v>
      </c>
      <c r="AW1192" s="12" t="s">
        <v>33</v>
      </c>
      <c r="AX1192" s="12" t="s">
        <v>77</v>
      </c>
      <c r="AY1192" s="255" t="s">
        <v>174</v>
      </c>
    </row>
    <row r="1193" s="1" customFormat="1" ht="16.5" customHeight="1">
      <c r="B1193" s="46"/>
      <c r="C1193" s="221" t="s">
        <v>878</v>
      </c>
      <c r="D1193" s="221" t="s">
        <v>176</v>
      </c>
      <c r="E1193" s="222" t="s">
        <v>1551</v>
      </c>
      <c r="F1193" s="223" t="s">
        <v>1552</v>
      </c>
      <c r="G1193" s="224" t="s">
        <v>272</v>
      </c>
      <c r="H1193" s="225">
        <v>1</v>
      </c>
      <c r="I1193" s="226"/>
      <c r="J1193" s="227">
        <f>ROUND(I1193*H1193,2)</f>
        <v>0</v>
      </c>
      <c r="K1193" s="223" t="s">
        <v>180</v>
      </c>
      <c r="L1193" s="72"/>
      <c r="M1193" s="228" t="s">
        <v>21</v>
      </c>
      <c r="N1193" s="229" t="s">
        <v>40</v>
      </c>
      <c r="O1193" s="47"/>
      <c r="P1193" s="230">
        <f>O1193*H1193</f>
        <v>0</v>
      </c>
      <c r="Q1193" s="230">
        <v>0</v>
      </c>
      <c r="R1193" s="230">
        <f>Q1193*H1193</f>
        <v>0</v>
      </c>
      <c r="S1193" s="230">
        <v>0</v>
      </c>
      <c r="T1193" s="231">
        <f>S1193*H1193</f>
        <v>0</v>
      </c>
      <c r="AR1193" s="24" t="s">
        <v>214</v>
      </c>
      <c r="AT1193" s="24" t="s">
        <v>176</v>
      </c>
      <c r="AU1193" s="24" t="s">
        <v>79</v>
      </c>
      <c r="AY1193" s="24" t="s">
        <v>174</v>
      </c>
      <c r="BE1193" s="232">
        <f>IF(N1193="základní",J1193,0)</f>
        <v>0</v>
      </c>
      <c r="BF1193" s="232">
        <f>IF(N1193="snížená",J1193,0)</f>
        <v>0</v>
      </c>
      <c r="BG1193" s="232">
        <f>IF(N1193="zákl. přenesená",J1193,0)</f>
        <v>0</v>
      </c>
      <c r="BH1193" s="232">
        <f>IF(N1193="sníž. přenesená",J1193,0)</f>
        <v>0</v>
      </c>
      <c r="BI1193" s="232">
        <f>IF(N1193="nulová",J1193,0)</f>
        <v>0</v>
      </c>
      <c r="BJ1193" s="24" t="s">
        <v>77</v>
      </c>
      <c r="BK1193" s="232">
        <f>ROUND(I1193*H1193,2)</f>
        <v>0</v>
      </c>
      <c r="BL1193" s="24" t="s">
        <v>214</v>
      </c>
      <c r="BM1193" s="24" t="s">
        <v>1553</v>
      </c>
    </row>
    <row r="1194" s="11" customFormat="1">
      <c r="B1194" s="233"/>
      <c r="C1194" s="234"/>
      <c r="D1194" s="235" t="s">
        <v>182</v>
      </c>
      <c r="E1194" s="236" t="s">
        <v>21</v>
      </c>
      <c r="F1194" s="237" t="s">
        <v>1554</v>
      </c>
      <c r="G1194" s="234"/>
      <c r="H1194" s="238">
        <v>1</v>
      </c>
      <c r="I1194" s="239"/>
      <c r="J1194" s="234"/>
      <c r="K1194" s="234"/>
      <c r="L1194" s="240"/>
      <c r="M1194" s="241"/>
      <c r="N1194" s="242"/>
      <c r="O1194" s="242"/>
      <c r="P1194" s="242"/>
      <c r="Q1194" s="242"/>
      <c r="R1194" s="242"/>
      <c r="S1194" s="242"/>
      <c r="T1194" s="243"/>
      <c r="AT1194" s="244" t="s">
        <v>182</v>
      </c>
      <c r="AU1194" s="244" t="s">
        <v>79</v>
      </c>
      <c r="AV1194" s="11" t="s">
        <v>79</v>
      </c>
      <c r="AW1194" s="11" t="s">
        <v>33</v>
      </c>
      <c r="AX1194" s="11" t="s">
        <v>69</v>
      </c>
      <c r="AY1194" s="244" t="s">
        <v>174</v>
      </c>
    </row>
    <row r="1195" s="12" customFormat="1">
      <c r="B1195" s="245"/>
      <c r="C1195" s="246"/>
      <c r="D1195" s="235" t="s">
        <v>182</v>
      </c>
      <c r="E1195" s="247" t="s">
        <v>21</v>
      </c>
      <c r="F1195" s="248" t="s">
        <v>184</v>
      </c>
      <c r="G1195" s="246"/>
      <c r="H1195" s="249">
        <v>1</v>
      </c>
      <c r="I1195" s="250"/>
      <c r="J1195" s="246"/>
      <c r="K1195" s="246"/>
      <c r="L1195" s="251"/>
      <c r="M1195" s="252"/>
      <c r="N1195" s="253"/>
      <c r="O1195" s="253"/>
      <c r="P1195" s="253"/>
      <c r="Q1195" s="253"/>
      <c r="R1195" s="253"/>
      <c r="S1195" s="253"/>
      <c r="T1195" s="254"/>
      <c r="AT1195" s="255" t="s">
        <v>182</v>
      </c>
      <c r="AU1195" s="255" t="s">
        <v>79</v>
      </c>
      <c r="AV1195" s="12" t="s">
        <v>181</v>
      </c>
      <c r="AW1195" s="12" t="s">
        <v>33</v>
      </c>
      <c r="AX1195" s="12" t="s">
        <v>77</v>
      </c>
      <c r="AY1195" s="255" t="s">
        <v>174</v>
      </c>
    </row>
    <row r="1196" s="1" customFormat="1" ht="16.5" customHeight="1">
      <c r="B1196" s="46"/>
      <c r="C1196" s="266" t="s">
        <v>1555</v>
      </c>
      <c r="D1196" s="266" t="s">
        <v>258</v>
      </c>
      <c r="E1196" s="267" t="s">
        <v>1556</v>
      </c>
      <c r="F1196" s="268" t="s">
        <v>1557</v>
      </c>
      <c r="G1196" s="269" t="s">
        <v>272</v>
      </c>
      <c r="H1196" s="270">
        <v>1</v>
      </c>
      <c r="I1196" s="271"/>
      <c r="J1196" s="272">
        <f>ROUND(I1196*H1196,2)</f>
        <v>0</v>
      </c>
      <c r="K1196" s="268" t="s">
        <v>21</v>
      </c>
      <c r="L1196" s="273"/>
      <c r="M1196" s="274" t="s">
        <v>21</v>
      </c>
      <c r="N1196" s="275" t="s">
        <v>40</v>
      </c>
      <c r="O1196" s="47"/>
      <c r="P1196" s="230">
        <f>O1196*H1196</f>
        <v>0</v>
      </c>
      <c r="Q1196" s="230">
        <v>0</v>
      </c>
      <c r="R1196" s="230">
        <f>Q1196*H1196</f>
        <v>0</v>
      </c>
      <c r="S1196" s="230">
        <v>0</v>
      </c>
      <c r="T1196" s="231">
        <f>S1196*H1196</f>
        <v>0</v>
      </c>
      <c r="AR1196" s="24" t="s">
        <v>252</v>
      </c>
      <c r="AT1196" s="24" t="s">
        <v>258</v>
      </c>
      <c r="AU1196" s="24" t="s">
        <v>79</v>
      </c>
      <c r="AY1196" s="24" t="s">
        <v>174</v>
      </c>
      <c r="BE1196" s="232">
        <f>IF(N1196="základní",J1196,0)</f>
        <v>0</v>
      </c>
      <c r="BF1196" s="232">
        <f>IF(N1196="snížená",J1196,0)</f>
        <v>0</v>
      </c>
      <c r="BG1196" s="232">
        <f>IF(N1196="zákl. přenesená",J1196,0)</f>
        <v>0</v>
      </c>
      <c r="BH1196" s="232">
        <f>IF(N1196="sníž. přenesená",J1196,0)</f>
        <v>0</v>
      </c>
      <c r="BI1196" s="232">
        <f>IF(N1196="nulová",J1196,0)</f>
        <v>0</v>
      </c>
      <c r="BJ1196" s="24" t="s">
        <v>77</v>
      </c>
      <c r="BK1196" s="232">
        <f>ROUND(I1196*H1196,2)</f>
        <v>0</v>
      </c>
      <c r="BL1196" s="24" t="s">
        <v>214</v>
      </c>
      <c r="BM1196" s="24" t="s">
        <v>1558</v>
      </c>
    </row>
    <row r="1197" s="1" customFormat="1" ht="38.25" customHeight="1">
      <c r="B1197" s="46"/>
      <c r="C1197" s="221" t="s">
        <v>882</v>
      </c>
      <c r="D1197" s="221" t="s">
        <v>176</v>
      </c>
      <c r="E1197" s="222" t="s">
        <v>1559</v>
      </c>
      <c r="F1197" s="223" t="s">
        <v>1560</v>
      </c>
      <c r="G1197" s="224" t="s">
        <v>272</v>
      </c>
      <c r="H1197" s="225">
        <v>1</v>
      </c>
      <c r="I1197" s="226"/>
      <c r="J1197" s="227">
        <f>ROUND(I1197*H1197,2)</f>
        <v>0</v>
      </c>
      <c r="K1197" s="223" t="s">
        <v>21</v>
      </c>
      <c r="L1197" s="72"/>
      <c r="M1197" s="228" t="s">
        <v>21</v>
      </c>
      <c r="N1197" s="229" t="s">
        <v>40</v>
      </c>
      <c r="O1197" s="47"/>
      <c r="P1197" s="230">
        <f>O1197*H1197</f>
        <v>0</v>
      </c>
      <c r="Q1197" s="230">
        <v>0</v>
      </c>
      <c r="R1197" s="230">
        <f>Q1197*H1197</f>
        <v>0</v>
      </c>
      <c r="S1197" s="230">
        <v>0</v>
      </c>
      <c r="T1197" s="231">
        <f>S1197*H1197</f>
        <v>0</v>
      </c>
      <c r="AR1197" s="24" t="s">
        <v>214</v>
      </c>
      <c r="AT1197" s="24" t="s">
        <v>176</v>
      </c>
      <c r="AU1197" s="24" t="s">
        <v>79</v>
      </c>
      <c r="AY1197" s="24" t="s">
        <v>174</v>
      </c>
      <c r="BE1197" s="232">
        <f>IF(N1197="základní",J1197,0)</f>
        <v>0</v>
      </c>
      <c r="BF1197" s="232">
        <f>IF(N1197="snížená",J1197,0)</f>
        <v>0</v>
      </c>
      <c r="BG1197" s="232">
        <f>IF(N1197="zákl. přenesená",J1197,0)</f>
        <v>0</v>
      </c>
      <c r="BH1197" s="232">
        <f>IF(N1197="sníž. přenesená",J1197,0)</f>
        <v>0</v>
      </c>
      <c r="BI1197" s="232">
        <f>IF(N1197="nulová",J1197,0)</f>
        <v>0</v>
      </c>
      <c r="BJ1197" s="24" t="s">
        <v>77</v>
      </c>
      <c r="BK1197" s="232">
        <f>ROUND(I1197*H1197,2)</f>
        <v>0</v>
      </c>
      <c r="BL1197" s="24" t="s">
        <v>214</v>
      </c>
      <c r="BM1197" s="24" t="s">
        <v>1561</v>
      </c>
    </row>
    <row r="1198" s="13" customFormat="1">
      <c r="B1198" s="256"/>
      <c r="C1198" s="257"/>
      <c r="D1198" s="235" t="s">
        <v>182</v>
      </c>
      <c r="E1198" s="258" t="s">
        <v>21</v>
      </c>
      <c r="F1198" s="259" t="s">
        <v>598</v>
      </c>
      <c r="G1198" s="257"/>
      <c r="H1198" s="258" t="s">
        <v>21</v>
      </c>
      <c r="I1198" s="260"/>
      <c r="J1198" s="257"/>
      <c r="K1198" s="257"/>
      <c r="L1198" s="261"/>
      <c r="M1198" s="262"/>
      <c r="N1198" s="263"/>
      <c r="O1198" s="263"/>
      <c r="P1198" s="263"/>
      <c r="Q1198" s="263"/>
      <c r="R1198" s="263"/>
      <c r="S1198" s="263"/>
      <c r="T1198" s="264"/>
      <c r="AT1198" s="265" t="s">
        <v>182</v>
      </c>
      <c r="AU1198" s="265" t="s">
        <v>79</v>
      </c>
      <c r="AV1198" s="13" t="s">
        <v>77</v>
      </c>
      <c r="AW1198" s="13" t="s">
        <v>33</v>
      </c>
      <c r="AX1198" s="13" t="s">
        <v>69</v>
      </c>
      <c r="AY1198" s="265" t="s">
        <v>174</v>
      </c>
    </row>
    <row r="1199" s="11" customFormat="1">
      <c r="B1199" s="233"/>
      <c r="C1199" s="234"/>
      <c r="D1199" s="235" t="s">
        <v>182</v>
      </c>
      <c r="E1199" s="236" t="s">
        <v>21</v>
      </c>
      <c r="F1199" s="237" t="s">
        <v>1562</v>
      </c>
      <c r="G1199" s="234"/>
      <c r="H1199" s="238">
        <v>1</v>
      </c>
      <c r="I1199" s="239"/>
      <c r="J1199" s="234"/>
      <c r="K1199" s="234"/>
      <c r="L1199" s="240"/>
      <c r="M1199" s="241"/>
      <c r="N1199" s="242"/>
      <c r="O1199" s="242"/>
      <c r="P1199" s="242"/>
      <c r="Q1199" s="242"/>
      <c r="R1199" s="242"/>
      <c r="S1199" s="242"/>
      <c r="T1199" s="243"/>
      <c r="AT1199" s="244" t="s">
        <v>182</v>
      </c>
      <c r="AU1199" s="244" t="s">
        <v>79</v>
      </c>
      <c r="AV1199" s="11" t="s">
        <v>79</v>
      </c>
      <c r="AW1199" s="11" t="s">
        <v>33</v>
      </c>
      <c r="AX1199" s="11" t="s">
        <v>69</v>
      </c>
      <c r="AY1199" s="244" t="s">
        <v>174</v>
      </c>
    </row>
    <row r="1200" s="12" customFormat="1">
      <c r="B1200" s="245"/>
      <c r="C1200" s="246"/>
      <c r="D1200" s="235" t="s">
        <v>182</v>
      </c>
      <c r="E1200" s="247" t="s">
        <v>21</v>
      </c>
      <c r="F1200" s="248" t="s">
        <v>184</v>
      </c>
      <c r="G1200" s="246"/>
      <c r="H1200" s="249">
        <v>1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AT1200" s="255" t="s">
        <v>182</v>
      </c>
      <c r="AU1200" s="255" t="s">
        <v>79</v>
      </c>
      <c r="AV1200" s="12" t="s">
        <v>181</v>
      </c>
      <c r="AW1200" s="12" t="s">
        <v>33</v>
      </c>
      <c r="AX1200" s="12" t="s">
        <v>77</v>
      </c>
      <c r="AY1200" s="255" t="s">
        <v>174</v>
      </c>
    </row>
    <row r="1201" s="1" customFormat="1" ht="38.25" customHeight="1">
      <c r="B1201" s="46"/>
      <c r="C1201" s="221" t="s">
        <v>1563</v>
      </c>
      <c r="D1201" s="221" t="s">
        <v>176</v>
      </c>
      <c r="E1201" s="222" t="s">
        <v>1564</v>
      </c>
      <c r="F1201" s="223" t="s">
        <v>1565</v>
      </c>
      <c r="G1201" s="224" t="s">
        <v>272</v>
      </c>
      <c r="H1201" s="225">
        <v>1</v>
      </c>
      <c r="I1201" s="226"/>
      <c r="J1201" s="227">
        <f>ROUND(I1201*H1201,2)</f>
        <v>0</v>
      </c>
      <c r="K1201" s="223" t="s">
        <v>21</v>
      </c>
      <c r="L1201" s="72"/>
      <c r="M1201" s="228" t="s">
        <v>21</v>
      </c>
      <c r="N1201" s="229" t="s">
        <v>40</v>
      </c>
      <c r="O1201" s="47"/>
      <c r="P1201" s="230">
        <f>O1201*H1201</f>
        <v>0</v>
      </c>
      <c r="Q1201" s="230">
        <v>0</v>
      </c>
      <c r="R1201" s="230">
        <f>Q1201*H1201</f>
        <v>0</v>
      </c>
      <c r="S1201" s="230">
        <v>0</v>
      </c>
      <c r="T1201" s="231">
        <f>S1201*H1201</f>
        <v>0</v>
      </c>
      <c r="AR1201" s="24" t="s">
        <v>214</v>
      </c>
      <c r="AT1201" s="24" t="s">
        <v>176</v>
      </c>
      <c r="AU1201" s="24" t="s">
        <v>79</v>
      </c>
      <c r="AY1201" s="24" t="s">
        <v>174</v>
      </c>
      <c r="BE1201" s="232">
        <f>IF(N1201="základní",J1201,0)</f>
        <v>0</v>
      </c>
      <c r="BF1201" s="232">
        <f>IF(N1201="snížená",J1201,0)</f>
        <v>0</v>
      </c>
      <c r="BG1201" s="232">
        <f>IF(N1201="zákl. přenesená",J1201,0)</f>
        <v>0</v>
      </c>
      <c r="BH1201" s="232">
        <f>IF(N1201="sníž. přenesená",J1201,0)</f>
        <v>0</v>
      </c>
      <c r="BI1201" s="232">
        <f>IF(N1201="nulová",J1201,0)</f>
        <v>0</v>
      </c>
      <c r="BJ1201" s="24" t="s">
        <v>77</v>
      </c>
      <c r="BK1201" s="232">
        <f>ROUND(I1201*H1201,2)</f>
        <v>0</v>
      </c>
      <c r="BL1201" s="24" t="s">
        <v>214</v>
      </c>
      <c r="BM1201" s="24" t="s">
        <v>1566</v>
      </c>
    </row>
    <row r="1202" s="13" customFormat="1">
      <c r="B1202" s="256"/>
      <c r="C1202" s="257"/>
      <c r="D1202" s="235" t="s">
        <v>182</v>
      </c>
      <c r="E1202" s="258" t="s">
        <v>21</v>
      </c>
      <c r="F1202" s="259" t="s">
        <v>598</v>
      </c>
      <c r="G1202" s="257"/>
      <c r="H1202" s="258" t="s">
        <v>21</v>
      </c>
      <c r="I1202" s="260"/>
      <c r="J1202" s="257"/>
      <c r="K1202" s="257"/>
      <c r="L1202" s="261"/>
      <c r="M1202" s="262"/>
      <c r="N1202" s="263"/>
      <c r="O1202" s="263"/>
      <c r="P1202" s="263"/>
      <c r="Q1202" s="263"/>
      <c r="R1202" s="263"/>
      <c r="S1202" s="263"/>
      <c r="T1202" s="264"/>
      <c r="AT1202" s="265" t="s">
        <v>182</v>
      </c>
      <c r="AU1202" s="265" t="s">
        <v>79</v>
      </c>
      <c r="AV1202" s="13" t="s">
        <v>77</v>
      </c>
      <c r="AW1202" s="13" t="s">
        <v>33</v>
      </c>
      <c r="AX1202" s="13" t="s">
        <v>69</v>
      </c>
      <c r="AY1202" s="265" t="s">
        <v>174</v>
      </c>
    </row>
    <row r="1203" s="11" customFormat="1">
      <c r="B1203" s="233"/>
      <c r="C1203" s="234"/>
      <c r="D1203" s="235" t="s">
        <v>182</v>
      </c>
      <c r="E1203" s="236" t="s">
        <v>21</v>
      </c>
      <c r="F1203" s="237" t="s">
        <v>1567</v>
      </c>
      <c r="G1203" s="234"/>
      <c r="H1203" s="238">
        <v>1</v>
      </c>
      <c r="I1203" s="239"/>
      <c r="J1203" s="234"/>
      <c r="K1203" s="234"/>
      <c r="L1203" s="240"/>
      <c r="M1203" s="241"/>
      <c r="N1203" s="242"/>
      <c r="O1203" s="242"/>
      <c r="P1203" s="242"/>
      <c r="Q1203" s="242"/>
      <c r="R1203" s="242"/>
      <c r="S1203" s="242"/>
      <c r="T1203" s="243"/>
      <c r="AT1203" s="244" t="s">
        <v>182</v>
      </c>
      <c r="AU1203" s="244" t="s">
        <v>79</v>
      </c>
      <c r="AV1203" s="11" t="s">
        <v>79</v>
      </c>
      <c r="AW1203" s="11" t="s">
        <v>33</v>
      </c>
      <c r="AX1203" s="11" t="s">
        <v>69</v>
      </c>
      <c r="AY1203" s="244" t="s">
        <v>174</v>
      </c>
    </row>
    <row r="1204" s="12" customFormat="1">
      <c r="B1204" s="245"/>
      <c r="C1204" s="246"/>
      <c r="D1204" s="235" t="s">
        <v>182</v>
      </c>
      <c r="E1204" s="247" t="s">
        <v>21</v>
      </c>
      <c r="F1204" s="248" t="s">
        <v>184</v>
      </c>
      <c r="G1204" s="246"/>
      <c r="H1204" s="249">
        <v>1</v>
      </c>
      <c r="I1204" s="250"/>
      <c r="J1204" s="246"/>
      <c r="K1204" s="246"/>
      <c r="L1204" s="251"/>
      <c r="M1204" s="252"/>
      <c r="N1204" s="253"/>
      <c r="O1204" s="253"/>
      <c r="P1204" s="253"/>
      <c r="Q1204" s="253"/>
      <c r="R1204" s="253"/>
      <c r="S1204" s="253"/>
      <c r="T1204" s="254"/>
      <c r="AT1204" s="255" t="s">
        <v>182</v>
      </c>
      <c r="AU1204" s="255" t="s">
        <v>79</v>
      </c>
      <c r="AV1204" s="12" t="s">
        <v>181</v>
      </c>
      <c r="AW1204" s="12" t="s">
        <v>33</v>
      </c>
      <c r="AX1204" s="12" t="s">
        <v>77</v>
      </c>
      <c r="AY1204" s="255" t="s">
        <v>174</v>
      </c>
    </row>
    <row r="1205" s="1" customFormat="1" ht="38.25" customHeight="1">
      <c r="B1205" s="46"/>
      <c r="C1205" s="221" t="s">
        <v>887</v>
      </c>
      <c r="D1205" s="221" t="s">
        <v>176</v>
      </c>
      <c r="E1205" s="222" t="s">
        <v>1568</v>
      </c>
      <c r="F1205" s="223" t="s">
        <v>1569</v>
      </c>
      <c r="G1205" s="224" t="s">
        <v>272</v>
      </c>
      <c r="H1205" s="225">
        <v>1</v>
      </c>
      <c r="I1205" s="226"/>
      <c r="J1205" s="227">
        <f>ROUND(I1205*H1205,2)</f>
        <v>0</v>
      </c>
      <c r="K1205" s="223" t="s">
        <v>21</v>
      </c>
      <c r="L1205" s="72"/>
      <c r="M1205" s="228" t="s">
        <v>21</v>
      </c>
      <c r="N1205" s="229" t="s">
        <v>40</v>
      </c>
      <c r="O1205" s="47"/>
      <c r="P1205" s="230">
        <f>O1205*H1205</f>
        <v>0</v>
      </c>
      <c r="Q1205" s="230">
        <v>0</v>
      </c>
      <c r="R1205" s="230">
        <f>Q1205*H1205</f>
        <v>0</v>
      </c>
      <c r="S1205" s="230">
        <v>0</v>
      </c>
      <c r="T1205" s="231">
        <f>S1205*H1205</f>
        <v>0</v>
      </c>
      <c r="AR1205" s="24" t="s">
        <v>214</v>
      </c>
      <c r="AT1205" s="24" t="s">
        <v>176</v>
      </c>
      <c r="AU1205" s="24" t="s">
        <v>79</v>
      </c>
      <c r="AY1205" s="24" t="s">
        <v>174</v>
      </c>
      <c r="BE1205" s="232">
        <f>IF(N1205="základní",J1205,0)</f>
        <v>0</v>
      </c>
      <c r="BF1205" s="232">
        <f>IF(N1205="snížená",J1205,0)</f>
        <v>0</v>
      </c>
      <c r="BG1205" s="232">
        <f>IF(N1205="zákl. přenesená",J1205,0)</f>
        <v>0</v>
      </c>
      <c r="BH1205" s="232">
        <f>IF(N1205="sníž. přenesená",J1205,0)</f>
        <v>0</v>
      </c>
      <c r="BI1205" s="232">
        <f>IF(N1205="nulová",J1205,0)</f>
        <v>0</v>
      </c>
      <c r="BJ1205" s="24" t="s">
        <v>77</v>
      </c>
      <c r="BK1205" s="232">
        <f>ROUND(I1205*H1205,2)</f>
        <v>0</v>
      </c>
      <c r="BL1205" s="24" t="s">
        <v>214</v>
      </c>
      <c r="BM1205" s="24" t="s">
        <v>1570</v>
      </c>
    </row>
    <row r="1206" s="13" customFormat="1">
      <c r="B1206" s="256"/>
      <c r="C1206" s="257"/>
      <c r="D1206" s="235" t="s">
        <v>182</v>
      </c>
      <c r="E1206" s="258" t="s">
        <v>21</v>
      </c>
      <c r="F1206" s="259" t="s">
        <v>598</v>
      </c>
      <c r="G1206" s="257"/>
      <c r="H1206" s="258" t="s">
        <v>21</v>
      </c>
      <c r="I1206" s="260"/>
      <c r="J1206" s="257"/>
      <c r="K1206" s="257"/>
      <c r="L1206" s="261"/>
      <c r="M1206" s="262"/>
      <c r="N1206" s="263"/>
      <c r="O1206" s="263"/>
      <c r="P1206" s="263"/>
      <c r="Q1206" s="263"/>
      <c r="R1206" s="263"/>
      <c r="S1206" s="263"/>
      <c r="T1206" s="264"/>
      <c r="AT1206" s="265" t="s">
        <v>182</v>
      </c>
      <c r="AU1206" s="265" t="s">
        <v>79</v>
      </c>
      <c r="AV1206" s="13" t="s">
        <v>77</v>
      </c>
      <c r="AW1206" s="13" t="s">
        <v>33</v>
      </c>
      <c r="AX1206" s="13" t="s">
        <v>69</v>
      </c>
      <c r="AY1206" s="265" t="s">
        <v>174</v>
      </c>
    </row>
    <row r="1207" s="11" customFormat="1">
      <c r="B1207" s="233"/>
      <c r="C1207" s="234"/>
      <c r="D1207" s="235" t="s">
        <v>182</v>
      </c>
      <c r="E1207" s="236" t="s">
        <v>21</v>
      </c>
      <c r="F1207" s="237" t="s">
        <v>1571</v>
      </c>
      <c r="G1207" s="234"/>
      <c r="H1207" s="238">
        <v>1</v>
      </c>
      <c r="I1207" s="239"/>
      <c r="J1207" s="234"/>
      <c r="K1207" s="234"/>
      <c r="L1207" s="240"/>
      <c r="M1207" s="241"/>
      <c r="N1207" s="242"/>
      <c r="O1207" s="242"/>
      <c r="P1207" s="242"/>
      <c r="Q1207" s="242"/>
      <c r="R1207" s="242"/>
      <c r="S1207" s="242"/>
      <c r="T1207" s="243"/>
      <c r="AT1207" s="244" t="s">
        <v>182</v>
      </c>
      <c r="AU1207" s="244" t="s">
        <v>79</v>
      </c>
      <c r="AV1207" s="11" t="s">
        <v>79</v>
      </c>
      <c r="AW1207" s="11" t="s">
        <v>33</v>
      </c>
      <c r="AX1207" s="11" t="s">
        <v>69</v>
      </c>
      <c r="AY1207" s="244" t="s">
        <v>174</v>
      </c>
    </row>
    <row r="1208" s="12" customFormat="1">
      <c r="B1208" s="245"/>
      <c r="C1208" s="246"/>
      <c r="D1208" s="235" t="s">
        <v>182</v>
      </c>
      <c r="E1208" s="247" t="s">
        <v>21</v>
      </c>
      <c r="F1208" s="248" t="s">
        <v>184</v>
      </c>
      <c r="G1208" s="246"/>
      <c r="H1208" s="249">
        <v>1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AT1208" s="255" t="s">
        <v>182</v>
      </c>
      <c r="AU1208" s="255" t="s">
        <v>79</v>
      </c>
      <c r="AV1208" s="12" t="s">
        <v>181</v>
      </c>
      <c r="AW1208" s="12" t="s">
        <v>33</v>
      </c>
      <c r="AX1208" s="12" t="s">
        <v>77</v>
      </c>
      <c r="AY1208" s="255" t="s">
        <v>174</v>
      </c>
    </row>
    <row r="1209" s="1" customFormat="1" ht="25.5" customHeight="1">
      <c r="B1209" s="46"/>
      <c r="C1209" s="221" t="s">
        <v>1572</v>
      </c>
      <c r="D1209" s="221" t="s">
        <v>176</v>
      </c>
      <c r="E1209" s="222" t="s">
        <v>1573</v>
      </c>
      <c r="F1209" s="223" t="s">
        <v>1574</v>
      </c>
      <c r="G1209" s="224" t="s">
        <v>272</v>
      </c>
      <c r="H1209" s="225">
        <v>3</v>
      </c>
      <c r="I1209" s="226"/>
      <c r="J1209" s="227">
        <f>ROUND(I1209*H1209,2)</f>
        <v>0</v>
      </c>
      <c r="K1209" s="223" t="s">
        <v>21</v>
      </c>
      <c r="L1209" s="72"/>
      <c r="M1209" s="228" t="s">
        <v>21</v>
      </c>
      <c r="N1209" s="229" t="s">
        <v>40</v>
      </c>
      <c r="O1209" s="47"/>
      <c r="P1209" s="230">
        <f>O1209*H1209</f>
        <v>0</v>
      </c>
      <c r="Q1209" s="230">
        <v>0</v>
      </c>
      <c r="R1209" s="230">
        <f>Q1209*H1209</f>
        <v>0</v>
      </c>
      <c r="S1209" s="230">
        <v>0</v>
      </c>
      <c r="T1209" s="231">
        <f>S1209*H1209</f>
        <v>0</v>
      </c>
      <c r="AR1209" s="24" t="s">
        <v>214</v>
      </c>
      <c r="AT1209" s="24" t="s">
        <v>176</v>
      </c>
      <c r="AU1209" s="24" t="s">
        <v>79</v>
      </c>
      <c r="AY1209" s="24" t="s">
        <v>174</v>
      </c>
      <c r="BE1209" s="232">
        <f>IF(N1209="základní",J1209,0)</f>
        <v>0</v>
      </c>
      <c r="BF1209" s="232">
        <f>IF(N1209="snížená",J1209,0)</f>
        <v>0</v>
      </c>
      <c r="BG1209" s="232">
        <f>IF(N1209="zákl. přenesená",J1209,0)</f>
        <v>0</v>
      </c>
      <c r="BH1209" s="232">
        <f>IF(N1209="sníž. přenesená",J1209,0)</f>
        <v>0</v>
      </c>
      <c r="BI1209" s="232">
        <f>IF(N1209="nulová",J1209,0)</f>
        <v>0</v>
      </c>
      <c r="BJ1209" s="24" t="s">
        <v>77</v>
      </c>
      <c r="BK1209" s="232">
        <f>ROUND(I1209*H1209,2)</f>
        <v>0</v>
      </c>
      <c r="BL1209" s="24" t="s">
        <v>214</v>
      </c>
      <c r="BM1209" s="24" t="s">
        <v>1575</v>
      </c>
    </row>
    <row r="1210" s="13" customFormat="1">
      <c r="B1210" s="256"/>
      <c r="C1210" s="257"/>
      <c r="D1210" s="235" t="s">
        <v>182</v>
      </c>
      <c r="E1210" s="258" t="s">
        <v>21</v>
      </c>
      <c r="F1210" s="259" t="s">
        <v>598</v>
      </c>
      <c r="G1210" s="257"/>
      <c r="H1210" s="258" t="s">
        <v>21</v>
      </c>
      <c r="I1210" s="260"/>
      <c r="J1210" s="257"/>
      <c r="K1210" s="257"/>
      <c r="L1210" s="261"/>
      <c r="M1210" s="262"/>
      <c r="N1210" s="263"/>
      <c r="O1210" s="263"/>
      <c r="P1210" s="263"/>
      <c r="Q1210" s="263"/>
      <c r="R1210" s="263"/>
      <c r="S1210" s="263"/>
      <c r="T1210" s="264"/>
      <c r="AT1210" s="265" t="s">
        <v>182</v>
      </c>
      <c r="AU1210" s="265" t="s">
        <v>79</v>
      </c>
      <c r="AV1210" s="13" t="s">
        <v>77</v>
      </c>
      <c r="AW1210" s="13" t="s">
        <v>33</v>
      </c>
      <c r="AX1210" s="13" t="s">
        <v>69</v>
      </c>
      <c r="AY1210" s="265" t="s">
        <v>174</v>
      </c>
    </row>
    <row r="1211" s="11" customFormat="1">
      <c r="B1211" s="233"/>
      <c r="C1211" s="234"/>
      <c r="D1211" s="235" t="s">
        <v>182</v>
      </c>
      <c r="E1211" s="236" t="s">
        <v>21</v>
      </c>
      <c r="F1211" s="237" t="s">
        <v>1576</v>
      </c>
      <c r="G1211" s="234"/>
      <c r="H1211" s="238">
        <v>3</v>
      </c>
      <c r="I1211" s="239"/>
      <c r="J1211" s="234"/>
      <c r="K1211" s="234"/>
      <c r="L1211" s="240"/>
      <c r="M1211" s="241"/>
      <c r="N1211" s="242"/>
      <c r="O1211" s="242"/>
      <c r="P1211" s="242"/>
      <c r="Q1211" s="242"/>
      <c r="R1211" s="242"/>
      <c r="S1211" s="242"/>
      <c r="T1211" s="243"/>
      <c r="AT1211" s="244" t="s">
        <v>182</v>
      </c>
      <c r="AU1211" s="244" t="s">
        <v>79</v>
      </c>
      <c r="AV1211" s="11" t="s">
        <v>79</v>
      </c>
      <c r="AW1211" s="11" t="s">
        <v>33</v>
      </c>
      <c r="AX1211" s="11" t="s">
        <v>69</v>
      </c>
      <c r="AY1211" s="244" t="s">
        <v>174</v>
      </c>
    </row>
    <row r="1212" s="12" customFormat="1">
      <c r="B1212" s="245"/>
      <c r="C1212" s="246"/>
      <c r="D1212" s="235" t="s">
        <v>182</v>
      </c>
      <c r="E1212" s="247" t="s">
        <v>21</v>
      </c>
      <c r="F1212" s="248" t="s">
        <v>184</v>
      </c>
      <c r="G1212" s="246"/>
      <c r="H1212" s="249">
        <v>3</v>
      </c>
      <c r="I1212" s="250"/>
      <c r="J1212" s="246"/>
      <c r="K1212" s="246"/>
      <c r="L1212" s="251"/>
      <c r="M1212" s="252"/>
      <c r="N1212" s="253"/>
      <c r="O1212" s="253"/>
      <c r="P1212" s="253"/>
      <c r="Q1212" s="253"/>
      <c r="R1212" s="253"/>
      <c r="S1212" s="253"/>
      <c r="T1212" s="254"/>
      <c r="AT1212" s="255" t="s">
        <v>182</v>
      </c>
      <c r="AU1212" s="255" t="s">
        <v>79</v>
      </c>
      <c r="AV1212" s="12" t="s">
        <v>181</v>
      </c>
      <c r="AW1212" s="12" t="s">
        <v>33</v>
      </c>
      <c r="AX1212" s="12" t="s">
        <v>77</v>
      </c>
      <c r="AY1212" s="255" t="s">
        <v>174</v>
      </c>
    </row>
    <row r="1213" s="1" customFormat="1" ht="25.5" customHeight="1">
      <c r="B1213" s="46"/>
      <c r="C1213" s="221" t="s">
        <v>892</v>
      </c>
      <c r="D1213" s="221" t="s">
        <v>176</v>
      </c>
      <c r="E1213" s="222" t="s">
        <v>1577</v>
      </c>
      <c r="F1213" s="223" t="s">
        <v>1578</v>
      </c>
      <c r="G1213" s="224" t="s">
        <v>272</v>
      </c>
      <c r="H1213" s="225">
        <v>2</v>
      </c>
      <c r="I1213" s="226"/>
      <c r="J1213" s="227">
        <f>ROUND(I1213*H1213,2)</f>
        <v>0</v>
      </c>
      <c r="K1213" s="223" t="s">
        <v>21</v>
      </c>
      <c r="L1213" s="72"/>
      <c r="M1213" s="228" t="s">
        <v>21</v>
      </c>
      <c r="N1213" s="229" t="s">
        <v>40</v>
      </c>
      <c r="O1213" s="47"/>
      <c r="P1213" s="230">
        <f>O1213*H1213</f>
        <v>0</v>
      </c>
      <c r="Q1213" s="230">
        <v>0</v>
      </c>
      <c r="R1213" s="230">
        <f>Q1213*H1213</f>
        <v>0</v>
      </c>
      <c r="S1213" s="230">
        <v>0</v>
      </c>
      <c r="T1213" s="231">
        <f>S1213*H1213</f>
        <v>0</v>
      </c>
      <c r="AR1213" s="24" t="s">
        <v>214</v>
      </c>
      <c r="AT1213" s="24" t="s">
        <v>176</v>
      </c>
      <c r="AU1213" s="24" t="s">
        <v>79</v>
      </c>
      <c r="AY1213" s="24" t="s">
        <v>174</v>
      </c>
      <c r="BE1213" s="232">
        <f>IF(N1213="základní",J1213,0)</f>
        <v>0</v>
      </c>
      <c r="BF1213" s="232">
        <f>IF(N1213="snížená",J1213,0)</f>
        <v>0</v>
      </c>
      <c r="BG1213" s="232">
        <f>IF(N1213="zákl. přenesená",J1213,0)</f>
        <v>0</v>
      </c>
      <c r="BH1213" s="232">
        <f>IF(N1213="sníž. přenesená",J1213,0)</f>
        <v>0</v>
      </c>
      <c r="BI1213" s="232">
        <f>IF(N1213="nulová",J1213,0)</f>
        <v>0</v>
      </c>
      <c r="BJ1213" s="24" t="s">
        <v>77</v>
      </c>
      <c r="BK1213" s="232">
        <f>ROUND(I1213*H1213,2)</f>
        <v>0</v>
      </c>
      <c r="BL1213" s="24" t="s">
        <v>214</v>
      </c>
      <c r="BM1213" s="24" t="s">
        <v>1579</v>
      </c>
    </row>
    <row r="1214" s="13" customFormat="1">
      <c r="B1214" s="256"/>
      <c r="C1214" s="257"/>
      <c r="D1214" s="235" t="s">
        <v>182</v>
      </c>
      <c r="E1214" s="258" t="s">
        <v>21</v>
      </c>
      <c r="F1214" s="259" t="s">
        <v>598</v>
      </c>
      <c r="G1214" s="257"/>
      <c r="H1214" s="258" t="s">
        <v>21</v>
      </c>
      <c r="I1214" s="260"/>
      <c r="J1214" s="257"/>
      <c r="K1214" s="257"/>
      <c r="L1214" s="261"/>
      <c r="M1214" s="262"/>
      <c r="N1214" s="263"/>
      <c r="O1214" s="263"/>
      <c r="P1214" s="263"/>
      <c r="Q1214" s="263"/>
      <c r="R1214" s="263"/>
      <c r="S1214" s="263"/>
      <c r="T1214" s="264"/>
      <c r="AT1214" s="265" t="s">
        <v>182</v>
      </c>
      <c r="AU1214" s="265" t="s">
        <v>79</v>
      </c>
      <c r="AV1214" s="13" t="s">
        <v>77</v>
      </c>
      <c r="AW1214" s="13" t="s">
        <v>33</v>
      </c>
      <c r="AX1214" s="13" t="s">
        <v>69</v>
      </c>
      <c r="AY1214" s="265" t="s">
        <v>174</v>
      </c>
    </row>
    <row r="1215" s="11" customFormat="1">
      <c r="B1215" s="233"/>
      <c r="C1215" s="234"/>
      <c r="D1215" s="235" t="s">
        <v>182</v>
      </c>
      <c r="E1215" s="236" t="s">
        <v>21</v>
      </c>
      <c r="F1215" s="237" t="s">
        <v>1580</v>
      </c>
      <c r="G1215" s="234"/>
      <c r="H1215" s="238">
        <v>2</v>
      </c>
      <c r="I1215" s="239"/>
      <c r="J1215" s="234"/>
      <c r="K1215" s="234"/>
      <c r="L1215" s="240"/>
      <c r="M1215" s="241"/>
      <c r="N1215" s="242"/>
      <c r="O1215" s="242"/>
      <c r="P1215" s="242"/>
      <c r="Q1215" s="242"/>
      <c r="R1215" s="242"/>
      <c r="S1215" s="242"/>
      <c r="T1215" s="243"/>
      <c r="AT1215" s="244" t="s">
        <v>182</v>
      </c>
      <c r="AU1215" s="244" t="s">
        <v>79</v>
      </c>
      <c r="AV1215" s="11" t="s">
        <v>79</v>
      </c>
      <c r="AW1215" s="11" t="s">
        <v>33</v>
      </c>
      <c r="AX1215" s="11" t="s">
        <v>69</v>
      </c>
      <c r="AY1215" s="244" t="s">
        <v>174</v>
      </c>
    </row>
    <row r="1216" s="12" customFormat="1">
      <c r="B1216" s="245"/>
      <c r="C1216" s="246"/>
      <c r="D1216" s="235" t="s">
        <v>182</v>
      </c>
      <c r="E1216" s="247" t="s">
        <v>21</v>
      </c>
      <c r="F1216" s="248" t="s">
        <v>184</v>
      </c>
      <c r="G1216" s="246"/>
      <c r="H1216" s="249">
        <v>2</v>
      </c>
      <c r="I1216" s="250"/>
      <c r="J1216" s="246"/>
      <c r="K1216" s="246"/>
      <c r="L1216" s="251"/>
      <c r="M1216" s="252"/>
      <c r="N1216" s="253"/>
      <c r="O1216" s="253"/>
      <c r="P1216" s="253"/>
      <c r="Q1216" s="253"/>
      <c r="R1216" s="253"/>
      <c r="S1216" s="253"/>
      <c r="T1216" s="254"/>
      <c r="AT1216" s="255" t="s">
        <v>182</v>
      </c>
      <c r="AU1216" s="255" t="s">
        <v>79</v>
      </c>
      <c r="AV1216" s="12" t="s">
        <v>181</v>
      </c>
      <c r="AW1216" s="12" t="s">
        <v>33</v>
      </c>
      <c r="AX1216" s="12" t="s">
        <v>77</v>
      </c>
      <c r="AY1216" s="255" t="s">
        <v>174</v>
      </c>
    </row>
    <row r="1217" s="1" customFormat="1" ht="25.5" customHeight="1">
      <c r="B1217" s="46"/>
      <c r="C1217" s="221" t="s">
        <v>1581</v>
      </c>
      <c r="D1217" s="221" t="s">
        <v>176</v>
      </c>
      <c r="E1217" s="222" t="s">
        <v>1582</v>
      </c>
      <c r="F1217" s="223" t="s">
        <v>1583</v>
      </c>
      <c r="G1217" s="224" t="s">
        <v>272</v>
      </c>
      <c r="H1217" s="225">
        <v>1</v>
      </c>
      <c r="I1217" s="226"/>
      <c r="J1217" s="227">
        <f>ROUND(I1217*H1217,2)</f>
        <v>0</v>
      </c>
      <c r="K1217" s="223" t="s">
        <v>21</v>
      </c>
      <c r="L1217" s="72"/>
      <c r="M1217" s="228" t="s">
        <v>21</v>
      </c>
      <c r="N1217" s="229" t="s">
        <v>40</v>
      </c>
      <c r="O1217" s="47"/>
      <c r="P1217" s="230">
        <f>O1217*H1217</f>
        <v>0</v>
      </c>
      <c r="Q1217" s="230">
        <v>0</v>
      </c>
      <c r="R1217" s="230">
        <f>Q1217*H1217</f>
        <v>0</v>
      </c>
      <c r="S1217" s="230">
        <v>0</v>
      </c>
      <c r="T1217" s="231">
        <f>S1217*H1217</f>
        <v>0</v>
      </c>
      <c r="AR1217" s="24" t="s">
        <v>214</v>
      </c>
      <c r="AT1217" s="24" t="s">
        <v>176</v>
      </c>
      <c r="AU1217" s="24" t="s">
        <v>79</v>
      </c>
      <c r="AY1217" s="24" t="s">
        <v>174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24" t="s">
        <v>77</v>
      </c>
      <c r="BK1217" s="232">
        <f>ROUND(I1217*H1217,2)</f>
        <v>0</v>
      </c>
      <c r="BL1217" s="24" t="s">
        <v>214</v>
      </c>
      <c r="BM1217" s="24" t="s">
        <v>1584</v>
      </c>
    </row>
    <row r="1218" s="13" customFormat="1">
      <c r="B1218" s="256"/>
      <c r="C1218" s="257"/>
      <c r="D1218" s="235" t="s">
        <v>182</v>
      </c>
      <c r="E1218" s="258" t="s">
        <v>21</v>
      </c>
      <c r="F1218" s="259" t="s">
        <v>598</v>
      </c>
      <c r="G1218" s="257"/>
      <c r="H1218" s="258" t="s">
        <v>21</v>
      </c>
      <c r="I1218" s="260"/>
      <c r="J1218" s="257"/>
      <c r="K1218" s="257"/>
      <c r="L1218" s="261"/>
      <c r="M1218" s="262"/>
      <c r="N1218" s="263"/>
      <c r="O1218" s="263"/>
      <c r="P1218" s="263"/>
      <c r="Q1218" s="263"/>
      <c r="R1218" s="263"/>
      <c r="S1218" s="263"/>
      <c r="T1218" s="264"/>
      <c r="AT1218" s="265" t="s">
        <v>182</v>
      </c>
      <c r="AU1218" s="265" t="s">
        <v>79</v>
      </c>
      <c r="AV1218" s="13" t="s">
        <v>77</v>
      </c>
      <c r="AW1218" s="13" t="s">
        <v>33</v>
      </c>
      <c r="AX1218" s="13" t="s">
        <v>69</v>
      </c>
      <c r="AY1218" s="265" t="s">
        <v>174</v>
      </c>
    </row>
    <row r="1219" s="11" customFormat="1">
      <c r="B1219" s="233"/>
      <c r="C1219" s="234"/>
      <c r="D1219" s="235" t="s">
        <v>182</v>
      </c>
      <c r="E1219" s="236" t="s">
        <v>21</v>
      </c>
      <c r="F1219" s="237" t="s">
        <v>1585</v>
      </c>
      <c r="G1219" s="234"/>
      <c r="H1219" s="238">
        <v>1</v>
      </c>
      <c r="I1219" s="239"/>
      <c r="J1219" s="234"/>
      <c r="K1219" s="234"/>
      <c r="L1219" s="240"/>
      <c r="M1219" s="241"/>
      <c r="N1219" s="242"/>
      <c r="O1219" s="242"/>
      <c r="P1219" s="242"/>
      <c r="Q1219" s="242"/>
      <c r="R1219" s="242"/>
      <c r="S1219" s="242"/>
      <c r="T1219" s="243"/>
      <c r="AT1219" s="244" t="s">
        <v>182</v>
      </c>
      <c r="AU1219" s="244" t="s">
        <v>79</v>
      </c>
      <c r="AV1219" s="11" t="s">
        <v>79</v>
      </c>
      <c r="AW1219" s="11" t="s">
        <v>33</v>
      </c>
      <c r="AX1219" s="11" t="s">
        <v>69</v>
      </c>
      <c r="AY1219" s="244" t="s">
        <v>174</v>
      </c>
    </row>
    <row r="1220" s="12" customFormat="1">
      <c r="B1220" s="245"/>
      <c r="C1220" s="246"/>
      <c r="D1220" s="235" t="s">
        <v>182</v>
      </c>
      <c r="E1220" s="247" t="s">
        <v>21</v>
      </c>
      <c r="F1220" s="248" t="s">
        <v>184</v>
      </c>
      <c r="G1220" s="246"/>
      <c r="H1220" s="249">
        <v>1</v>
      </c>
      <c r="I1220" s="250"/>
      <c r="J1220" s="246"/>
      <c r="K1220" s="246"/>
      <c r="L1220" s="251"/>
      <c r="M1220" s="252"/>
      <c r="N1220" s="253"/>
      <c r="O1220" s="253"/>
      <c r="P1220" s="253"/>
      <c r="Q1220" s="253"/>
      <c r="R1220" s="253"/>
      <c r="S1220" s="253"/>
      <c r="T1220" s="254"/>
      <c r="AT1220" s="255" t="s">
        <v>182</v>
      </c>
      <c r="AU1220" s="255" t="s">
        <v>79</v>
      </c>
      <c r="AV1220" s="12" t="s">
        <v>181</v>
      </c>
      <c r="AW1220" s="12" t="s">
        <v>33</v>
      </c>
      <c r="AX1220" s="12" t="s">
        <v>77</v>
      </c>
      <c r="AY1220" s="255" t="s">
        <v>174</v>
      </c>
    </row>
    <row r="1221" s="1" customFormat="1" ht="16.5" customHeight="1">
      <c r="B1221" s="46"/>
      <c r="C1221" s="221" t="s">
        <v>896</v>
      </c>
      <c r="D1221" s="221" t="s">
        <v>176</v>
      </c>
      <c r="E1221" s="222" t="s">
        <v>1586</v>
      </c>
      <c r="F1221" s="223" t="s">
        <v>1587</v>
      </c>
      <c r="G1221" s="224" t="s">
        <v>272</v>
      </c>
      <c r="H1221" s="225">
        <v>14</v>
      </c>
      <c r="I1221" s="226"/>
      <c r="J1221" s="227">
        <f>ROUND(I1221*H1221,2)</f>
        <v>0</v>
      </c>
      <c r="K1221" s="223" t="s">
        <v>180</v>
      </c>
      <c r="L1221" s="72"/>
      <c r="M1221" s="228" t="s">
        <v>21</v>
      </c>
      <c r="N1221" s="229" t="s">
        <v>40</v>
      </c>
      <c r="O1221" s="47"/>
      <c r="P1221" s="230">
        <f>O1221*H1221</f>
        <v>0</v>
      </c>
      <c r="Q1221" s="230">
        <v>0.00044999999999999999</v>
      </c>
      <c r="R1221" s="230">
        <f>Q1221*H1221</f>
        <v>0.0063</v>
      </c>
      <c r="S1221" s="230">
        <v>0</v>
      </c>
      <c r="T1221" s="231">
        <f>S1221*H1221</f>
        <v>0</v>
      </c>
      <c r="AR1221" s="24" t="s">
        <v>214</v>
      </c>
      <c r="AT1221" s="24" t="s">
        <v>176</v>
      </c>
      <c r="AU1221" s="24" t="s">
        <v>79</v>
      </c>
      <c r="AY1221" s="24" t="s">
        <v>174</v>
      </c>
      <c r="BE1221" s="232">
        <f>IF(N1221="základní",J1221,0)</f>
        <v>0</v>
      </c>
      <c r="BF1221" s="232">
        <f>IF(N1221="snížená",J1221,0)</f>
        <v>0</v>
      </c>
      <c r="BG1221" s="232">
        <f>IF(N1221="zákl. přenesená",J1221,0)</f>
        <v>0</v>
      </c>
      <c r="BH1221" s="232">
        <f>IF(N1221="sníž. přenesená",J1221,0)</f>
        <v>0</v>
      </c>
      <c r="BI1221" s="232">
        <f>IF(N1221="nulová",J1221,0)</f>
        <v>0</v>
      </c>
      <c r="BJ1221" s="24" t="s">
        <v>77</v>
      </c>
      <c r="BK1221" s="232">
        <f>ROUND(I1221*H1221,2)</f>
        <v>0</v>
      </c>
      <c r="BL1221" s="24" t="s">
        <v>214</v>
      </c>
      <c r="BM1221" s="24" t="s">
        <v>1588</v>
      </c>
    </row>
    <row r="1222" s="13" customFormat="1">
      <c r="B1222" s="256"/>
      <c r="C1222" s="257"/>
      <c r="D1222" s="235" t="s">
        <v>182</v>
      </c>
      <c r="E1222" s="258" t="s">
        <v>21</v>
      </c>
      <c r="F1222" s="259" t="s">
        <v>598</v>
      </c>
      <c r="G1222" s="257"/>
      <c r="H1222" s="258" t="s">
        <v>21</v>
      </c>
      <c r="I1222" s="260"/>
      <c r="J1222" s="257"/>
      <c r="K1222" s="257"/>
      <c r="L1222" s="261"/>
      <c r="M1222" s="262"/>
      <c r="N1222" s="263"/>
      <c r="O1222" s="263"/>
      <c r="P1222" s="263"/>
      <c r="Q1222" s="263"/>
      <c r="R1222" s="263"/>
      <c r="S1222" s="263"/>
      <c r="T1222" s="264"/>
      <c r="AT1222" s="265" t="s">
        <v>182</v>
      </c>
      <c r="AU1222" s="265" t="s">
        <v>79</v>
      </c>
      <c r="AV1222" s="13" t="s">
        <v>77</v>
      </c>
      <c r="AW1222" s="13" t="s">
        <v>33</v>
      </c>
      <c r="AX1222" s="13" t="s">
        <v>69</v>
      </c>
      <c r="AY1222" s="265" t="s">
        <v>174</v>
      </c>
    </row>
    <row r="1223" s="11" customFormat="1">
      <c r="B1223" s="233"/>
      <c r="C1223" s="234"/>
      <c r="D1223" s="235" t="s">
        <v>182</v>
      </c>
      <c r="E1223" s="236" t="s">
        <v>21</v>
      </c>
      <c r="F1223" s="237" t="s">
        <v>1517</v>
      </c>
      <c r="G1223" s="234"/>
      <c r="H1223" s="238">
        <v>8</v>
      </c>
      <c r="I1223" s="239"/>
      <c r="J1223" s="234"/>
      <c r="K1223" s="234"/>
      <c r="L1223" s="240"/>
      <c r="M1223" s="241"/>
      <c r="N1223" s="242"/>
      <c r="O1223" s="242"/>
      <c r="P1223" s="242"/>
      <c r="Q1223" s="242"/>
      <c r="R1223" s="242"/>
      <c r="S1223" s="242"/>
      <c r="T1223" s="243"/>
      <c r="AT1223" s="244" t="s">
        <v>182</v>
      </c>
      <c r="AU1223" s="244" t="s">
        <v>79</v>
      </c>
      <c r="AV1223" s="11" t="s">
        <v>79</v>
      </c>
      <c r="AW1223" s="11" t="s">
        <v>33</v>
      </c>
      <c r="AX1223" s="11" t="s">
        <v>69</v>
      </c>
      <c r="AY1223" s="244" t="s">
        <v>174</v>
      </c>
    </row>
    <row r="1224" s="11" customFormat="1">
      <c r="B1224" s="233"/>
      <c r="C1224" s="234"/>
      <c r="D1224" s="235" t="s">
        <v>182</v>
      </c>
      <c r="E1224" s="236" t="s">
        <v>21</v>
      </c>
      <c r="F1224" s="237" t="s">
        <v>1518</v>
      </c>
      <c r="G1224" s="234"/>
      <c r="H1224" s="238">
        <v>4</v>
      </c>
      <c r="I1224" s="239"/>
      <c r="J1224" s="234"/>
      <c r="K1224" s="234"/>
      <c r="L1224" s="240"/>
      <c r="M1224" s="241"/>
      <c r="N1224" s="242"/>
      <c r="O1224" s="242"/>
      <c r="P1224" s="242"/>
      <c r="Q1224" s="242"/>
      <c r="R1224" s="242"/>
      <c r="S1224" s="242"/>
      <c r="T1224" s="243"/>
      <c r="AT1224" s="244" t="s">
        <v>182</v>
      </c>
      <c r="AU1224" s="244" t="s">
        <v>79</v>
      </c>
      <c r="AV1224" s="11" t="s">
        <v>79</v>
      </c>
      <c r="AW1224" s="11" t="s">
        <v>33</v>
      </c>
      <c r="AX1224" s="11" t="s">
        <v>69</v>
      </c>
      <c r="AY1224" s="244" t="s">
        <v>174</v>
      </c>
    </row>
    <row r="1225" s="11" customFormat="1">
      <c r="B1225" s="233"/>
      <c r="C1225" s="234"/>
      <c r="D1225" s="235" t="s">
        <v>182</v>
      </c>
      <c r="E1225" s="236" t="s">
        <v>21</v>
      </c>
      <c r="F1225" s="237" t="s">
        <v>1519</v>
      </c>
      <c r="G1225" s="234"/>
      <c r="H1225" s="238">
        <v>1</v>
      </c>
      <c r="I1225" s="239"/>
      <c r="J1225" s="234"/>
      <c r="K1225" s="234"/>
      <c r="L1225" s="240"/>
      <c r="M1225" s="241"/>
      <c r="N1225" s="242"/>
      <c r="O1225" s="242"/>
      <c r="P1225" s="242"/>
      <c r="Q1225" s="242"/>
      <c r="R1225" s="242"/>
      <c r="S1225" s="242"/>
      <c r="T1225" s="243"/>
      <c r="AT1225" s="244" t="s">
        <v>182</v>
      </c>
      <c r="AU1225" s="244" t="s">
        <v>79</v>
      </c>
      <c r="AV1225" s="11" t="s">
        <v>79</v>
      </c>
      <c r="AW1225" s="11" t="s">
        <v>33</v>
      </c>
      <c r="AX1225" s="11" t="s">
        <v>69</v>
      </c>
      <c r="AY1225" s="244" t="s">
        <v>174</v>
      </c>
    </row>
    <row r="1226" s="11" customFormat="1">
      <c r="B1226" s="233"/>
      <c r="C1226" s="234"/>
      <c r="D1226" s="235" t="s">
        <v>182</v>
      </c>
      <c r="E1226" s="236" t="s">
        <v>21</v>
      </c>
      <c r="F1226" s="237" t="s">
        <v>1532</v>
      </c>
      <c r="G1226" s="234"/>
      <c r="H1226" s="238">
        <v>1</v>
      </c>
      <c r="I1226" s="239"/>
      <c r="J1226" s="234"/>
      <c r="K1226" s="234"/>
      <c r="L1226" s="240"/>
      <c r="M1226" s="241"/>
      <c r="N1226" s="242"/>
      <c r="O1226" s="242"/>
      <c r="P1226" s="242"/>
      <c r="Q1226" s="242"/>
      <c r="R1226" s="242"/>
      <c r="S1226" s="242"/>
      <c r="T1226" s="243"/>
      <c r="AT1226" s="244" t="s">
        <v>182</v>
      </c>
      <c r="AU1226" s="244" t="s">
        <v>79</v>
      </c>
      <c r="AV1226" s="11" t="s">
        <v>79</v>
      </c>
      <c r="AW1226" s="11" t="s">
        <v>33</v>
      </c>
      <c r="AX1226" s="11" t="s">
        <v>69</v>
      </c>
      <c r="AY1226" s="244" t="s">
        <v>174</v>
      </c>
    </row>
    <row r="1227" s="12" customFormat="1">
      <c r="B1227" s="245"/>
      <c r="C1227" s="246"/>
      <c r="D1227" s="235" t="s">
        <v>182</v>
      </c>
      <c r="E1227" s="247" t="s">
        <v>21</v>
      </c>
      <c r="F1227" s="248" t="s">
        <v>184</v>
      </c>
      <c r="G1227" s="246"/>
      <c r="H1227" s="249">
        <v>14</v>
      </c>
      <c r="I1227" s="250"/>
      <c r="J1227" s="246"/>
      <c r="K1227" s="246"/>
      <c r="L1227" s="251"/>
      <c r="M1227" s="252"/>
      <c r="N1227" s="253"/>
      <c r="O1227" s="253"/>
      <c r="P1227" s="253"/>
      <c r="Q1227" s="253"/>
      <c r="R1227" s="253"/>
      <c r="S1227" s="253"/>
      <c r="T1227" s="254"/>
      <c r="AT1227" s="255" t="s">
        <v>182</v>
      </c>
      <c r="AU1227" s="255" t="s">
        <v>79</v>
      </c>
      <c r="AV1227" s="12" t="s">
        <v>181</v>
      </c>
      <c r="AW1227" s="12" t="s">
        <v>33</v>
      </c>
      <c r="AX1227" s="12" t="s">
        <v>77</v>
      </c>
      <c r="AY1227" s="255" t="s">
        <v>174</v>
      </c>
    </row>
    <row r="1228" s="1" customFormat="1" ht="25.5" customHeight="1">
      <c r="B1228" s="46"/>
      <c r="C1228" s="266" t="s">
        <v>1589</v>
      </c>
      <c r="D1228" s="266" t="s">
        <v>258</v>
      </c>
      <c r="E1228" s="267" t="s">
        <v>1590</v>
      </c>
      <c r="F1228" s="268" t="s">
        <v>1591</v>
      </c>
      <c r="G1228" s="269" t="s">
        <v>272</v>
      </c>
      <c r="H1228" s="270">
        <v>14</v>
      </c>
      <c r="I1228" s="271"/>
      <c r="J1228" s="272">
        <f>ROUND(I1228*H1228,2)</f>
        <v>0</v>
      </c>
      <c r="K1228" s="268" t="s">
        <v>180</v>
      </c>
      <c r="L1228" s="273"/>
      <c r="M1228" s="274" t="s">
        <v>21</v>
      </c>
      <c r="N1228" s="275" t="s">
        <v>40</v>
      </c>
      <c r="O1228" s="47"/>
      <c r="P1228" s="230">
        <f>O1228*H1228</f>
        <v>0</v>
      </c>
      <c r="Q1228" s="230">
        <v>0.016</v>
      </c>
      <c r="R1228" s="230">
        <f>Q1228*H1228</f>
        <v>0.22400000000000001</v>
      </c>
      <c r="S1228" s="230">
        <v>0</v>
      </c>
      <c r="T1228" s="231">
        <f>S1228*H1228</f>
        <v>0</v>
      </c>
      <c r="AR1228" s="24" t="s">
        <v>252</v>
      </c>
      <c r="AT1228" s="24" t="s">
        <v>258</v>
      </c>
      <c r="AU1228" s="24" t="s">
        <v>79</v>
      </c>
      <c r="AY1228" s="24" t="s">
        <v>174</v>
      </c>
      <c r="BE1228" s="232">
        <f>IF(N1228="základní",J1228,0)</f>
        <v>0</v>
      </c>
      <c r="BF1228" s="232">
        <f>IF(N1228="snížená",J1228,0)</f>
        <v>0</v>
      </c>
      <c r="BG1228" s="232">
        <f>IF(N1228="zákl. přenesená",J1228,0)</f>
        <v>0</v>
      </c>
      <c r="BH1228" s="232">
        <f>IF(N1228="sníž. přenesená",J1228,0)</f>
        <v>0</v>
      </c>
      <c r="BI1228" s="232">
        <f>IF(N1228="nulová",J1228,0)</f>
        <v>0</v>
      </c>
      <c r="BJ1228" s="24" t="s">
        <v>77</v>
      </c>
      <c r="BK1228" s="232">
        <f>ROUND(I1228*H1228,2)</f>
        <v>0</v>
      </c>
      <c r="BL1228" s="24" t="s">
        <v>214</v>
      </c>
      <c r="BM1228" s="24" t="s">
        <v>1592</v>
      </c>
    </row>
    <row r="1229" s="1" customFormat="1" ht="16.5" customHeight="1">
      <c r="B1229" s="46"/>
      <c r="C1229" s="221" t="s">
        <v>900</v>
      </c>
      <c r="D1229" s="221" t="s">
        <v>176</v>
      </c>
      <c r="E1229" s="222" t="s">
        <v>1593</v>
      </c>
      <c r="F1229" s="223" t="s">
        <v>1594</v>
      </c>
      <c r="G1229" s="224" t="s">
        <v>272</v>
      </c>
      <c r="H1229" s="225">
        <v>30</v>
      </c>
      <c r="I1229" s="226"/>
      <c r="J1229" s="227">
        <f>ROUND(I1229*H1229,2)</f>
        <v>0</v>
      </c>
      <c r="K1229" s="223" t="s">
        <v>180</v>
      </c>
      <c r="L1229" s="72"/>
      <c r="M1229" s="228" t="s">
        <v>21</v>
      </c>
      <c r="N1229" s="229" t="s">
        <v>40</v>
      </c>
      <c r="O1229" s="47"/>
      <c r="P1229" s="230">
        <f>O1229*H1229</f>
        <v>0</v>
      </c>
      <c r="Q1229" s="230">
        <v>0</v>
      </c>
      <c r="R1229" s="230">
        <f>Q1229*H1229</f>
        <v>0</v>
      </c>
      <c r="S1229" s="230">
        <v>0.024</v>
      </c>
      <c r="T1229" s="231">
        <f>S1229*H1229</f>
        <v>0.71999999999999997</v>
      </c>
      <c r="AR1229" s="24" t="s">
        <v>214</v>
      </c>
      <c r="AT1229" s="24" t="s">
        <v>176</v>
      </c>
      <c r="AU1229" s="24" t="s">
        <v>79</v>
      </c>
      <c r="AY1229" s="24" t="s">
        <v>174</v>
      </c>
      <c r="BE1229" s="232">
        <f>IF(N1229="základní",J1229,0)</f>
        <v>0</v>
      </c>
      <c r="BF1229" s="232">
        <f>IF(N1229="snížená",J1229,0)</f>
        <v>0</v>
      </c>
      <c r="BG1229" s="232">
        <f>IF(N1229="zákl. přenesená",J1229,0)</f>
        <v>0</v>
      </c>
      <c r="BH1229" s="232">
        <f>IF(N1229="sníž. přenesená",J1229,0)</f>
        <v>0</v>
      </c>
      <c r="BI1229" s="232">
        <f>IF(N1229="nulová",J1229,0)</f>
        <v>0</v>
      </c>
      <c r="BJ1229" s="24" t="s">
        <v>77</v>
      </c>
      <c r="BK1229" s="232">
        <f>ROUND(I1229*H1229,2)</f>
        <v>0</v>
      </c>
      <c r="BL1229" s="24" t="s">
        <v>214</v>
      </c>
      <c r="BM1229" s="24" t="s">
        <v>1595</v>
      </c>
    </row>
    <row r="1230" s="11" customFormat="1">
      <c r="B1230" s="233"/>
      <c r="C1230" s="234"/>
      <c r="D1230" s="235" t="s">
        <v>182</v>
      </c>
      <c r="E1230" s="236" t="s">
        <v>21</v>
      </c>
      <c r="F1230" s="237" t="s">
        <v>247</v>
      </c>
      <c r="G1230" s="234"/>
      <c r="H1230" s="238">
        <v>30</v>
      </c>
      <c r="I1230" s="239"/>
      <c r="J1230" s="234"/>
      <c r="K1230" s="234"/>
      <c r="L1230" s="240"/>
      <c r="M1230" s="241"/>
      <c r="N1230" s="242"/>
      <c r="O1230" s="242"/>
      <c r="P1230" s="242"/>
      <c r="Q1230" s="242"/>
      <c r="R1230" s="242"/>
      <c r="S1230" s="242"/>
      <c r="T1230" s="243"/>
      <c r="AT1230" s="244" t="s">
        <v>182</v>
      </c>
      <c r="AU1230" s="244" t="s">
        <v>79</v>
      </c>
      <c r="AV1230" s="11" t="s">
        <v>79</v>
      </c>
      <c r="AW1230" s="11" t="s">
        <v>33</v>
      </c>
      <c r="AX1230" s="11" t="s">
        <v>69</v>
      </c>
      <c r="AY1230" s="244" t="s">
        <v>174</v>
      </c>
    </row>
    <row r="1231" s="12" customFormat="1">
      <c r="B1231" s="245"/>
      <c r="C1231" s="246"/>
      <c r="D1231" s="235" t="s">
        <v>182</v>
      </c>
      <c r="E1231" s="247" t="s">
        <v>21</v>
      </c>
      <c r="F1231" s="248" t="s">
        <v>184</v>
      </c>
      <c r="G1231" s="246"/>
      <c r="H1231" s="249">
        <v>30</v>
      </c>
      <c r="I1231" s="250"/>
      <c r="J1231" s="246"/>
      <c r="K1231" s="246"/>
      <c r="L1231" s="251"/>
      <c r="M1231" s="252"/>
      <c r="N1231" s="253"/>
      <c r="O1231" s="253"/>
      <c r="P1231" s="253"/>
      <c r="Q1231" s="253"/>
      <c r="R1231" s="253"/>
      <c r="S1231" s="253"/>
      <c r="T1231" s="254"/>
      <c r="AT1231" s="255" t="s">
        <v>182</v>
      </c>
      <c r="AU1231" s="255" t="s">
        <v>79</v>
      </c>
      <c r="AV1231" s="12" t="s">
        <v>181</v>
      </c>
      <c r="AW1231" s="12" t="s">
        <v>33</v>
      </c>
      <c r="AX1231" s="12" t="s">
        <v>77</v>
      </c>
      <c r="AY1231" s="255" t="s">
        <v>174</v>
      </c>
    </row>
    <row r="1232" s="1" customFormat="1" ht="16.5" customHeight="1">
      <c r="B1232" s="46"/>
      <c r="C1232" s="221" t="s">
        <v>1596</v>
      </c>
      <c r="D1232" s="221" t="s">
        <v>176</v>
      </c>
      <c r="E1232" s="222" t="s">
        <v>1597</v>
      </c>
      <c r="F1232" s="223" t="s">
        <v>1598</v>
      </c>
      <c r="G1232" s="224" t="s">
        <v>201</v>
      </c>
      <c r="H1232" s="225">
        <v>69.525999999999996</v>
      </c>
      <c r="I1232" s="226"/>
      <c r="J1232" s="227">
        <f>ROUND(I1232*H1232,2)</f>
        <v>0</v>
      </c>
      <c r="K1232" s="223" t="s">
        <v>21</v>
      </c>
      <c r="L1232" s="72"/>
      <c r="M1232" s="228" t="s">
        <v>21</v>
      </c>
      <c r="N1232" s="229" t="s">
        <v>40</v>
      </c>
      <c r="O1232" s="47"/>
      <c r="P1232" s="230">
        <f>O1232*H1232</f>
        <v>0</v>
      </c>
      <c r="Q1232" s="230">
        <v>0</v>
      </c>
      <c r="R1232" s="230">
        <f>Q1232*H1232</f>
        <v>0</v>
      </c>
      <c r="S1232" s="230">
        <v>0</v>
      </c>
      <c r="T1232" s="231">
        <f>S1232*H1232</f>
        <v>0</v>
      </c>
      <c r="AR1232" s="24" t="s">
        <v>214</v>
      </c>
      <c r="AT1232" s="24" t="s">
        <v>176</v>
      </c>
      <c r="AU1232" s="24" t="s">
        <v>79</v>
      </c>
      <c r="AY1232" s="24" t="s">
        <v>174</v>
      </c>
      <c r="BE1232" s="232">
        <f>IF(N1232="základní",J1232,0)</f>
        <v>0</v>
      </c>
      <c r="BF1232" s="232">
        <f>IF(N1232="snížená",J1232,0)</f>
        <v>0</v>
      </c>
      <c r="BG1232" s="232">
        <f>IF(N1232="zákl. přenesená",J1232,0)</f>
        <v>0</v>
      </c>
      <c r="BH1232" s="232">
        <f>IF(N1232="sníž. přenesená",J1232,0)</f>
        <v>0</v>
      </c>
      <c r="BI1232" s="232">
        <f>IF(N1232="nulová",J1232,0)</f>
        <v>0</v>
      </c>
      <c r="BJ1232" s="24" t="s">
        <v>77</v>
      </c>
      <c r="BK1232" s="232">
        <f>ROUND(I1232*H1232,2)</f>
        <v>0</v>
      </c>
      <c r="BL1232" s="24" t="s">
        <v>214</v>
      </c>
      <c r="BM1232" s="24" t="s">
        <v>1599</v>
      </c>
    </row>
    <row r="1233" s="13" customFormat="1">
      <c r="B1233" s="256"/>
      <c r="C1233" s="257"/>
      <c r="D1233" s="235" t="s">
        <v>182</v>
      </c>
      <c r="E1233" s="258" t="s">
        <v>21</v>
      </c>
      <c r="F1233" s="259" t="s">
        <v>1600</v>
      </c>
      <c r="G1233" s="257"/>
      <c r="H1233" s="258" t="s">
        <v>21</v>
      </c>
      <c r="I1233" s="260"/>
      <c r="J1233" s="257"/>
      <c r="K1233" s="257"/>
      <c r="L1233" s="261"/>
      <c r="M1233" s="262"/>
      <c r="N1233" s="263"/>
      <c r="O1233" s="263"/>
      <c r="P1233" s="263"/>
      <c r="Q1233" s="263"/>
      <c r="R1233" s="263"/>
      <c r="S1233" s="263"/>
      <c r="T1233" s="264"/>
      <c r="AT1233" s="265" t="s">
        <v>182</v>
      </c>
      <c r="AU1233" s="265" t="s">
        <v>79</v>
      </c>
      <c r="AV1233" s="13" t="s">
        <v>77</v>
      </c>
      <c r="AW1233" s="13" t="s">
        <v>33</v>
      </c>
      <c r="AX1233" s="13" t="s">
        <v>69</v>
      </c>
      <c r="AY1233" s="265" t="s">
        <v>174</v>
      </c>
    </row>
    <row r="1234" s="11" customFormat="1">
      <c r="B1234" s="233"/>
      <c r="C1234" s="234"/>
      <c r="D1234" s="235" t="s">
        <v>182</v>
      </c>
      <c r="E1234" s="236" t="s">
        <v>21</v>
      </c>
      <c r="F1234" s="237" t="s">
        <v>1601</v>
      </c>
      <c r="G1234" s="234"/>
      <c r="H1234" s="238">
        <v>8.9179999999999993</v>
      </c>
      <c r="I1234" s="239"/>
      <c r="J1234" s="234"/>
      <c r="K1234" s="234"/>
      <c r="L1234" s="240"/>
      <c r="M1234" s="241"/>
      <c r="N1234" s="242"/>
      <c r="O1234" s="242"/>
      <c r="P1234" s="242"/>
      <c r="Q1234" s="242"/>
      <c r="R1234" s="242"/>
      <c r="S1234" s="242"/>
      <c r="T1234" s="243"/>
      <c r="AT1234" s="244" t="s">
        <v>182</v>
      </c>
      <c r="AU1234" s="244" t="s">
        <v>79</v>
      </c>
      <c r="AV1234" s="11" t="s">
        <v>79</v>
      </c>
      <c r="AW1234" s="11" t="s">
        <v>33</v>
      </c>
      <c r="AX1234" s="11" t="s">
        <v>69</v>
      </c>
      <c r="AY1234" s="244" t="s">
        <v>174</v>
      </c>
    </row>
    <row r="1235" s="11" customFormat="1">
      <c r="B1235" s="233"/>
      <c r="C1235" s="234"/>
      <c r="D1235" s="235" t="s">
        <v>182</v>
      </c>
      <c r="E1235" s="236" t="s">
        <v>21</v>
      </c>
      <c r="F1235" s="237" t="s">
        <v>1602</v>
      </c>
      <c r="G1235" s="234"/>
      <c r="H1235" s="238">
        <v>2.9399999999999999</v>
      </c>
      <c r="I1235" s="239"/>
      <c r="J1235" s="234"/>
      <c r="K1235" s="234"/>
      <c r="L1235" s="240"/>
      <c r="M1235" s="241"/>
      <c r="N1235" s="242"/>
      <c r="O1235" s="242"/>
      <c r="P1235" s="242"/>
      <c r="Q1235" s="242"/>
      <c r="R1235" s="242"/>
      <c r="S1235" s="242"/>
      <c r="T1235" s="243"/>
      <c r="AT1235" s="244" t="s">
        <v>182</v>
      </c>
      <c r="AU1235" s="244" t="s">
        <v>79</v>
      </c>
      <c r="AV1235" s="11" t="s">
        <v>79</v>
      </c>
      <c r="AW1235" s="11" t="s">
        <v>33</v>
      </c>
      <c r="AX1235" s="11" t="s">
        <v>69</v>
      </c>
      <c r="AY1235" s="244" t="s">
        <v>174</v>
      </c>
    </row>
    <row r="1236" s="11" customFormat="1">
      <c r="B1236" s="233"/>
      <c r="C1236" s="234"/>
      <c r="D1236" s="235" t="s">
        <v>182</v>
      </c>
      <c r="E1236" s="236" t="s">
        <v>21</v>
      </c>
      <c r="F1236" s="237" t="s">
        <v>1603</v>
      </c>
      <c r="G1236" s="234"/>
      <c r="H1236" s="238">
        <v>43.451999999999998</v>
      </c>
      <c r="I1236" s="239"/>
      <c r="J1236" s="234"/>
      <c r="K1236" s="234"/>
      <c r="L1236" s="240"/>
      <c r="M1236" s="241"/>
      <c r="N1236" s="242"/>
      <c r="O1236" s="242"/>
      <c r="P1236" s="242"/>
      <c r="Q1236" s="242"/>
      <c r="R1236" s="242"/>
      <c r="S1236" s="242"/>
      <c r="T1236" s="243"/>
      <c r="AT1236" s="244" t="s">
        <v>182</v>
      </c>
      <c r="AU1236" s="244" t="s">
        <v>79</v>
      </c>
      <c r="AV1236" s="11" t="s">
        <v>79</v>
      </c>
      <c r="AW1236" s="11" t="s">
        <v>33</v>
      </c>
      <c r="AX1236" s="11" t="s">
        <v>69</v>
      </c>
      <c r="AY1236" s="244" t="s">
        <v>174</v>
      </c>
    </row>
    <row r="1237" s="11" customFormat="1">
      <c r="B1237" s="233"/>
      <c r="C1237" s="234"/>
      <c r="D1237" s="235" t="s">
        <v>182</v>
      </c>
      <c r="E1237" s="236" t="s">
        <v>21</v>
      </c>
      <c r="F1237" s="237" t="s">
        <v>1604</v>
      </c>
      <c r="G1237" s="234"/>
      <c r="H1237" s="238">
        <v>7.5599999999999996</v>
      </c>
      <c r="I1237" s="239"/>
      <c r="J1237" s="234"/>
      <c r="K1237" s="234"/>
      <c r="L1237" s="240"/>
      <c r="M1237" s="241"/>
      <c r="N1237" s="242"/>
      <c r="O1237" s="242"/>
      <c r="P1237" s="242"/>
      <c r="Q1237" s="242"/>
      <c r="R1237" s="242"/>
      <c r="S1237" s="242"/>
      <c r="T1237" s="243"/>
      <c r="AT1237" s="244" t="s">
        <v>182</v>
      </c>
      <c r="AU1237" s="244" t="s">
        <v>79</v>
      </c>
      <c r="AV1237" s="11" t="s">
        <v>79</v>
      </c>
      <c r="AW1237" s="11" t="s">
        <v>33</v>
      </c>
      <c r="AX1237" s="11" t="s">
        <v>69</v>
      </c>
      <c r="AY1237" s="244" t="s">
        <v>174</v>
      </c>
    </row>
    <row r="1238" s="11" customFormat="1">
      <c r="B1238" s="233"/>
      <c r="C1238" s="234"/>
      <c r="D1238" s="235" t="s">
        <v>182</v>
      </c>
      <c r="E1238" s="236" t="s">
        <v>21</v>
      </c>
      <c r="F1238" s="237" t="s">
        <v>1605</v>
      </c>
      <c r="G1238" s="234"/>
      <c r="H1238" s="238">
        <v>4.6799999999999997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AT1238" s="244" t="s">
        <v>182</v>
      </c>
      <c r="AU1238" s="244" t="s">
        <v>79</v>
      </c>
      <c r="AV1238" s="11" t="s">
        <v>79</v>
      </c>
      <c r="AW1238" s="11" t="s">
        <v>33</v>
      </c>
      <c r="AX1238" s="11" t="s">
        <v>69</v>
      </c>
      <c r="AY1238" s="244" t="s">
        <v>174</v>
      </c>
    </row>
    <row r="1239" s="11" customFormat="1">
      <c r="B1239" s="233"/>
      <c r="C1239" s="234"/>
      <c r="D1239" s="235" t="s">
        <v>182</v>
      </c>
      <c r="E1239" s="236" t="s">
        <v>21</v>
      </c>
      <c r="F1239" s="237" t="s">
        <v>1606</v>
      </c>
      <c r="G1239" s="234"/>
      <c r="H1239" s="238">
        <v>1.976</v>
      </c>
      <c r="I1239" s="239"/>
      <c r="J1239" s="234"/>
      <c r="K1239" s="234"/>
      <c r="L1239" s="240"/>
      <c r="M1239" s="241"/>
      <c r="N1239" s="242"/>
      <c r="O1239" s="242"/>
      <c r="P1239" s="242"/>
      <c r="Q1239" s="242"/>
      <c r="R1239" s="242"/>
      <c r="S1239" s="242"/>
      <c r="T1239" s="243"/>
      <c r="AT1239" s="244" t="s">
        <v>182</v>
      </c>
      <c r="AU1239" s="244" t="s">
        <v>79</v>
      </c>
      <c r="AV1239" s="11" t="s">
        <v>79</v>
      </c>
      <c r="AW1239" s="11" t="s">
        <v>33</v>
      </c>
      <c r="AX1239" s="11" t="s">
        <v>69</v>
      </c>
      <c r="AY1239" s="244" t="s">
        <v>174</v>
      </c>
    </row>
    <row r="1240" s="12" customFormat="1">
      <c r="B1240" s="245"/>
      <c r="C1240" s="246"/>
      <c r="D1240" s="235" t="s">
        <v>182</v>
      </c>
      <c r="E1240" s="247" t="s">
        <v>21</v>
      </c>
      <c r="F1240" s="248" t="s">
        <v>184</v>
      </c>
      <c r="G1240" s="246"/>
      <c r="H1240" s="249">
        <v>69.525999999999996</v>
      </c>
      <c r="I1240" s="250"/>
      <c r="J1240" s="246"/>
      <c r="K1240" s="246"/>
      <c r="L1240" s="251"/>
      <c r="M1240" s="252"/>
      <c r="N1240" s="253"/>
      <c r="O1240" s="253"/>
      <c r="P1240" s="253"/>
      <c r="Q1240" s="253"/>
      <c r="R1240" s="253"/>
      <c r="S1240" s="253"/>
      <c r="T1240" s="254"/>
      <c r="AT1240" s="255" t="s">
        <v>182</v>
      </c>
      <c r="AU1240" s="255" t="s">
        <v>79</v>
      </c>
      <c r="AV1240" s="12" t="s">
        <v>181</v>
      </c>
      <c r="AW1240" s="12" t="s">
        <v>33</v>
      </c>
      <c r="AX1240" s="12" t="s">
        <v>77</v>
      </c>
      <c r="AY1240" s="255" t="s">
        <v>174</v>
      </c>
    </row>
    <row r="1241" s="1" customFormat="1" ht="25.5" customHeight="1">
      <c r="B1241" s="46"/>
      <c r="C1241" s="266" t="s">
        <v>912</v>
      </c>
      <c r="D1241" s="266" t="s">
        <v>258</v>
      </c>
      <c r="E1241" s="267" t="s">
        <v>1607</v>
      </c>
      <c r="F1241" s="268" t="s">
        <v>1608</v>
      </c>
      <c r="G1241" s="269" t="s">
        <v>272</v>
      </c>
      <c r="H1241" s="270">
        <v>7</v>
      </c>
      <c r="I1241" s="271"/>
      <c r="J1241" s="272">
        <f>ROUND(I1241*H1241,2)</f>
        <v>0</v>
      </c>
      <c r="K1241" s="268" t="s">
        <v>21</v>
      </c>
      <c r="L1241" s="273"/>
      <c r="M1241" s="274" t="s">
        <v>21</v>
      </c>
      <c r="N1241" s="275" t="s">
        <v>40</v>
      </c>
      <c r="O1241" s="47"/>
      <c r="P1241" s="230">
        <f>O1241*H1241</f>
        <v>0</v>
      </c>
      <c r="Q1241" s="230">
        <v>0</v>
      </c>
      <c r="R1241" s="230">
        <f>Q1241*H1241</f>
        <v>0</v>
      </c>
      <c r="S1241" s="230">
        <v>0</v>
      </c>
      <c r="T1241" s="231">
        <f>S1241*H1241</f>
        <v>0</v>
      </c>
      <c r="AR1241" s="24" t="s">
        <v>252</v>
      </c>
      <c r="AT1241" s="24" t="s">
        <v>258</v>
      </c>
      <c r="AU1241" s="24" t="s">
        <v>79</v>
      </c>
      <c r="AY1241" s="24" t="s">
        <v>174</v>
      </c>
      <c r="BE1241" s="232">
        <f>IF(N1241="základní",J1241,0)</f>
        <v>0</v>
      </c>
      <c r="BF1241" s="232">
        <f>IF(N1241="snížená",J1241,0)</f>
        <v>0</v>
      </c>
      <c r="BG1241" s="232">
        <f>IF(N1241="zákl. přenesená",J1241,0)</f>
        <v>0</v>
      </c>
      <c r="BH1241" s="232">
        <f>IF(N1241="sníž. přenesená",J1241,0)</f>
        <v>0</v>
      </c>
      <c r="BI1241" s="232">
        <f>IF(N1241="nulová",J1241,0)</f>
        <v>0</v>
      </c>
      <c r="BJ1241" s="24" t="s">
        <v>77</v>
      </c>
      <c r="BK1241" s="232">
        <f>ROUND(I1241*H1241,2)</f>
        <v>0</v>
      </c>
      <c r="BL1241" s="24" t="s">
        <v>214</v>
      </c>
      <c r="BM1241" s="24" t="s">
        <v>1609</v>
      </c>
    </row>
    <row r="1242" s="1" customFormat="1" ht="25.5" customHeight="1">
      <c r="B1242" s="46"/>
      <c r="C1242" s="266" t="s">
        <v>1610</v>
      </c>
      <c r="D1242" s="266" t="s">
        <v>258</v>
      </c>
      <c r="E1242" s="267" t="s">
        <v>1611</v>
      </c>
      <c r="F1242" s="268" t="s">
        <v>1612</v>
      </c>
      <c r="G1242" s="269" t="s">
        <v>272</v>
      </c>
      <c r="H1242" s="270">
        <v>2</v>
      </c>
      <c r="I1242" s="271"/>
      <c r="J1242" s="272">
        <f>ROUND(I1242*H1242,2)</f>
        <v>0</v>
      </c>
      <c r="K1242" s="268" t="s">
        <v>21</v>
      </c>
      <c r="L1242" s="273"/>
      <c r="M1242" s="274" t="s">
        <v>21</v>
      </c>
      <c r="N1242" s="275" t="s">
        <v>40</v>
      </c>
      <c r="O1242" s="47"/>
      <c r="P1242" s="230">
        <f>O1242*H1242</f>
        <v>0</v>
      </c>
      <c r="Q1242" s="230">
        <v>0</v>
      </c>
      <c r="R1242" s="230">
        <f>Q1242*H1242</f>
        <v>0</v>
      </c>
      <c r="S1242" s="230">
        <v>0</v>
      </c>
      <c r="T1242" s="231">
        <f>S1242*H1242</f>
        <v>0</v>
      </c>
      <c r="AR1242" s="24" t="s">
        <v>252</v>
      </c>
      <c r="AT1242" s="24" t="s">
        <v>258</v>
      </c>
      <c r="AU1242" s="24" t="s">
        <v>79</v>
      </c>
      <c r="AY1242" s="24" t="s">
        <v>174</v>
      </c>
      <c r="BE1242" s="232">
        <f>IF(N1242="základní",J1242,0)</f>
        <v>0</v>
      </c>
      <c r="BF1242" s="232">
        <f>IF(N1242="snížená",J1242,0)</f>
        <v>0</v>
      </c>
      <c r="BG1242" s="232">
        <f>IF(N1242="zákl. přenesená",J1242,0)</f>
        <v>0</v>
      </c>
      <c r="BH1242" s="232">
        <f>IF(N1242="sníž. přenesená",J1242,0)</f>
        <v>0</v>
      </c>
      <c r="BI1242" s="232">
        <f>IF(N1242="nulová",J1242,0)</f>
        <v>0</v>
      </c>
      <c r="BJ1242" s="24" t="s">
        <v>77</v>
      </c>
      <c r="BK1242" s="232">
        <f>ROUND(I1242*H1242,2)</f>
        <v>0</v>
      </c>
      <c r="BL1242" s="24" t="s">
        <v>214</v>
      </c>
      <c r="BM1242" s="24" t="s">
        <v>1613</v>
      </c>
    </row>
    <row r="1243" s="1" customFormat="1" ht="25.5" customHeight="1">
      <c r="B1243" s="46"/>
      <c r="C1243" s="266" t="s">
        <v>916</v>
      </c>
      <c r="D1243" s="266" t="s">
        <v>258</v>
      </c>
      <c r="E1243" s="267" t="s">
        <v>1614</v>
      </c>
      <c r="F1243" s="268" t="s">
        <v>1615</v>
      </c>
      <c r="G1243" s="269" t="s">
        <v>272</v>
      </c>
      <c r="H1243" s="270">
        <v>34</v>
      </c>
      <c r="I1243" s="271"/>
      <c r="J1243" s="272">
        <f>ROUND(I1243*H1243,2)</f>
        <v>0</v>
      </c>
      <c r="K1243" s="268" t="s">
        <v>21</v>
      </c>
      <c r="L1243" s="273"/>
      <c r="M1243" s="274" t="s">
        <v>21</v>
      </c>
      <c r="N1243" s="275" t="s">
        <v>40</v>
      </c>
      <c r="O1243" s="47"/>
      <c r="P1243" s="230">
        <f>O1243*H1243</f>
        <v>0</v>
      </c>
      <c r="Q1243" s="230">
        <v>0</v>
      </c>
      <c r="R1243" s="230">
        <f>Q1243*H1243</f>
        <v>0</v>
      </c>
      <c r="S1243" s="230">
        <v>0</v>
      </c>
      <c r="T1243" s="231">
        <f>S1243*H1243</f>
        <v>0</v>
      </c>
      <c r="AR1243" s="24" t="s">
        <v>252</v>
      </c>
      <c r="AT1243" s="24" t="s">
        <v>258</v>
      </c>
      <c r="AU1243" s="24" t="s">
        <v>79</v>
      </c>
      <c r="AY1243" s="24" t="s">
        <v>174</v>
      </c>
      <c r="BE1243" s="232">
        <f>IF(N1243="základní",J1243,0)</f>
        <v>0</v>
      </c>
      <c r="BF1243" s="232">
        <f>IF(N1243="snížená",J1243,0)</f>
        <v>0</v>
      </c>
      <c r="BG1243" s="232">
        <f>IF(N1243="zákl. přenesená",J1243,0)</f>
        <v>0</v>
      </c>
      <c r="BH1243" s="232">
        <f>IF(N1243="sníž. přenesená",J1243,0)</f>
        <v>0</v>
      </c>
      <c r="BI1243" s="232">
        <f>IF(N1243="nulová",J1243,0)</f>
        <v>0</v>
      </c>
      <c r="BJ1243" s="24" t="s">
        <v>77</v>
      </c>
      <c r="BK1243" s="232">
        <f>ROUND(I1243*H1243,2)</f>
        <v>0</v>
      </c>
      <c r="BL1243" s="24" t="s">
        <v>214</v>
      </c>
      <c r="BM1243" s="24" t="s">
        <v>1616</v>
      </c>
    </row>
    <row r="1244" s="1" customFormat="1" ht="25.5" customHeight="1">
      <c r="B1244" s="46"/>
      <c r="C1244" s="266" t="s">
        <v>1617</v>
      </c>
      <c r="D1244" s="266" t="s">
        <v>258</v>
      </c>
      <c r="E1244" s="267" t="s">
        <v>1618</v>
      </c>
      <c r="F1244" s="268" t="s">
        <v>1619</v>
      </c>
      <c r="G1244" s="269" t="s">
        <v>272</v>
      </c>
      <c r="H1244" s="270">
        <v>7</v>
      </c>
      <c r="I1244" s="271"/>
      <c r="J1244" s="272">
        <f>ROUND(I1244*H1244,2)</f>
        <v>0</v>
      </c>
      <c r="K1244" s="268" t="s">
        <v>21</v>
      </c>
      <c r="L1244" s="273"/>
      <c r="M1244" s="274" t="s">
        <v>21</v>
      </c>
      <c r="N1244" s="275" t="s">
        <v>40</v>
      </c>
      <c r="O1244" s="47"/>
      <c r="P1244" s="230">
        <f>O1244*H1244</f>
        <v>0</v>
      </c>
      <c r="Q1244" s="230">
        <v>0</v>
      </c>
      <c r="R1244" s="230">
        <f>Q1244*H1244</f>
        <v>0</v>
      </c>
      <c r="S1244" s="230">
        <v>0</v>
      </c>
      <c r="T1244" s="231">
        <f>S1244*H1244</f>
        <v>0</v>
      </c>
      <c r="AR1244" s="24" t="s">
        <v>252</v>
      </c>
      <c r="AT1244" s="24" t="s">
        <v>258</v>
      </c>
      <c r="AU1244" s="24" t="s">
        <v>79</v>
      </c>
      <c r="AY1244" s="24" t="s">
        <v>174</v>
      </c>
      <c r="BE1244" s="232">
        <f>IF(N1244="základní",J1244,0)</f>
        <v>0</v>
      </c>
      <c r="BF1244" s="232">
        <f>IF(N1244="snížená",J1244,0)</f>
        <v>0</v>
      </c>
      <c r="BG1244" s="232">
        <f>IF(N1244="zákl. přenesená",J1244,0)</f>
        <v>0</v>
      </c>
      <c r="BH1244" s="232">
        <f>IF(N1244="sníž. přenesená",J1244,0)</f>
        <v>0</v>
      </c>
      <c r="BI1244" s="232">
        <f>IF(N1244="nulová",J1244,0)</f>
        <v>0</v>
      </c>
      <c r="BJ1244" s="24" t="s">
        <v>77</v>
      </c>
      <c r="BK1244" s="232">
        <f>ROUND(I1244*H1244,2)</f>
        <v>0</v>
      </c>
      <c r="BL1244" s="24" t="s">
        <v>214</v>
      </c>
      <c r="BM1244" s="24" t="s">
        <v>1620</v>
      </c>
    </row>
    <row r="1245" s="1" customFormat="1" ht="25.5" customHeight="1">
      <c r="B1245" s="46"/>
      <c r="C1245" s="266" t="s">
        <v>921</v>
      </c>
      <c r="D1245" s="266" t="s">
        <v>258</v>
      </c>
      <c r="E1245" s="267" t="s">
        <v>1621</v>
      </c>
      <c r="F1245" s="268" t="s">
        <v>1622</v>
      </c>
      <c r="G1245" s="269" t="s">
        <v>272</v>
      </c>
      <c r="H1245" s="270">
        <v>3</v>
      </c>
      <c r="I1245" s="271"/>
      <c r="J1245" s="272">
        <f>ROUND(I1245*H1245,2)</f>
        <v>0</v>
      </c>
      <c r="K1245" s="268" t="s">
        <v>21</v>
      </c>
      <c r="L1245" s="273"/>
      <c r="M1245" s="274" t="s">
        <v>21</v>
      </c>
      <c r="N1245" s="275" t="s">
        <v>40</v>
      </c>
      <c r="O1245" s="47"/>
      <c r="P1245" s="230">
        <f>O1245*H1245</f>
        <v>0</v>
      </c>
      <c r="Q1245" s="230">
        <v>0</v>
      </c>
      <c r="R1245" s="230">
        <f>Q1245*H1245</f>
        <v>0</v>
      </c>
      <c r="S1245" s="230">
        <v>0</v>
      </c>
      <c r="T1245" s="231">
        <f>S1245*H1245</f>
        <v>0</v>
      </c>
      <c r="AR1245" s="24" t="s">
        <v>252</v>
      </c>
      <c r="AT1245" s="24" t="s">
        <v>258</v>
      </c>
      <c r="AU1245" s="24" t="s">
        <v>79</v>
      </c>
      <c r="AY1245" s="24" t="s">
        <v>174</v>
      </c>
      <c r="BE1245" s="232">
        <f>IF(N1245="základní",J1245,0)</f>
        <v>0</v>
      </c>
      <c r="BF1245" s="232">
        <f>IF(N1245="snížená",J1245,0)</f>
        <v>0</v>
      </c>
      <c r="BG1245" s="232">
        <f>IF(N1245="zákl. přenesená",J1245,0)</f>
        <v>0</v>
      </c>
      <c r="BH1245" s="232">
        <f>IF(N1245="sníž. přenesená",J1245,0)</f>
        <v>0</v>
      </c>
      <c r="BI1245" s="232">
        <f>IF(N1245="nulová",J1245,0)</f>
        <v>0</v>
      </c>
      <c r="BJ1245" s="24" t="s">
        <v>77</v>
      </c>
      <c r="BK1245" s="232">
        <f>ROUND(I1245*H1245,2)</f>
        <v>0</v>
      </c>
      <c r="BL1245" s="24" t="s">
        <v>214</v>
      </c>
      <c r="BM1245" s="24" t="s">
        <v>1623</v>
      </c>
    </row>
    <row r="1246" s="1" customFormat="1" ht="25.5" customHeight="1">
      <c r="B1246" s="46"/>
      <c r="C1246" s="266" t="s">
        <v>1624</v>
      </c>
      <c r="D1246" s="266" t="s">
        <v>258</v>
      </c>
      <c r="E1246" s="267" t="s">
        <v>1625</v>
      </c>
      <c r="F1246" s="268" t="s">
        <v>1626</v>
      </c>
      <c r="G1246" s="269" t="s">
        <v>272</v>
      </c>
      <c r="H1246" s="270">
        <v>2</v>
      </c>
      <c r="I1246" s="271"/>
      <c r="J1246" s="272">
        <f>ROUND(I1246*H1246,2)</f>
        <v>0</v>
      </c>
      <c r="K1246" s="268" t="s">
        <v>21</v>
      </c>
      <c r="L1246" s="273"/>
      <c r="M1246" s="274" t="s">
        <v>21</v>
      </c>
      <c r="N1246" s="275" t="s">
        <v>40</v>
      </c>
      <c r="O1246" s="47"/>
      <c r="P1246" s="230">
        <f>O1246*H1246</f>
        <v>0</v>
      </c>
      <c r="Q1246" s="230">
        <v>0</v>
      </c>
      <c r="R1246" s="230">
        <f>Q1246*H1246</f>
        <v>0</v>
      </c>
      <c r="S1246" s="230">
        <v>0</v>
      </c>
      <c r="T1246" s="231">
        <f>S1246*H1246</f>
        <v>0</v>
      </c>
      <c r="AR1246" s="24" t="s">
        <v>252</v>
      </c>
      <c r="AT1246" s="24" t="s">
        <v>258</v>
      </c>
      <c r="AU1246" s="24" t="s">
        <v>79</v>
      </c>
      <c r="AY1246" s="24" t="s">
        <v>174</v>
      </c>
      <c r="BE1246" s="232">
        <f>IF(N1246="základní",J1246,0)</f>
        <v>0</v>
      </c>
      <c r="BF1246" s="232">
        <f>IF(N1246="snížená",J1246,0)</f>
        <v>0</v>
      </c>
      <c r="BG1246" s="232">
        <f>IF(N1246="zákl. přenesená",J1246,0)</f>
        <v>0</v>
      </c>
      <c r="BH1246" s="232">
        <f>IF(N1246="sníž. přenesená",J1246,0)</f>
        <v>0</v>
      </c>
      <c r="BI1246" s="232">
        <f>IF(N1246="nulová",J1246,0)</f>
        <v>0</v>
      </c>
      <c r="BJ1246" s="24" t="s">
        <v>77</v>
      </c>
      <c r="BK1246" s="232">
        <f>ROUND(I1246*H1246,2)</f>
        <v>0</v>
      </c>
      <c r="BL1246" s="24" t="s">
        <v>214</v>
      </c>
      <c r="BM1246" s="24" t="s">
        <v>1627</v>
      </c>
    </row>
    <row r="1247" s="1" customFormat="1" ht="16.5" customHeight="1">
      <c r="B1247" s="46"/>
      <c r="C1247" s="221" t="s">
        <v>926</v>
      </c>
      <c r="D1247" s="221" t="s">
        <v>176</v>
      </c>
      <c r="E1247" s="222" t="s">
        <v>1628</v>
      </c>
      <c r="F1247" s="223" t="s">
        <v>1629</v>
      </c>
      <c r="G1247" s="224" t="s">
        <v>384</v>
      </c>
      <c r="H1247" s="225">
        <v>1</v>
      </c>
      <c r="I1247" s="226"/>
      <c r="J1247" s="227">
        <f>ROUND(I1247*H1247,2)</f>
        <v>0</v>
      </c>
      <c r="K1247" s="223" t="s">
        <v>21</v>
      </c>
      <c r="L1247" s="72"/>
      <c r="M1247" s="228" t="s">
        <v>21</v>
      </c>
      <c r="N1247" s="229" t="s">
        <v>40</v>
      </c>
      <c r="O1247" s="47"/>
      <c r="P1247" s="230">
        <f>O1247*H1247</f>
        <v>0</v>
      </c>
      <c r="Q1247" s="230">
        <v>0</v>
      </c>
      <c r="R1247" s="230">
        <f>Q1247*H1247</f>
        <v>0</v>
      </c>
      <c r="S1247" s="230">
        <v>0</v>
      </c>
      <c r="T1247" s="231">
        <f>S1247*H1247</f>
        <v>0</v>
      </c>
      <c r="AR1247" s="24" t="s">
        <v>214</v>
      </c>
      <c r="AT1247" s="24" t="s">
        <v>176</v>
      </c>
      <c r="AU1247" s="24" t="s">
        <v>79</v>
      </c>
      <c r="AY1247" s="24" t="s">
        <v>174</v>
      </c>
      <c r="BE1247" s="232">
        <f>IF(N1247="základní",J1247,0)</f>
        <v>0</v>
      </c>
      <c r="BF1247" s="232">
        <f>IF(N1247="snížená",J1247,0)</f>
        <v>0</v>
      </c>
      <c r="BG1247" s="232">
        <f>IF(N1247="zákl. přenesená",J1247,0)</f>
        <v>0</v>
      </c>
      <c r="BH1247" s="232">
        <f>IF(N1247="sníž. přenesená",J1247,0)</f>
        <v>0</v>
      </c>
      <c r="BI1247" s="232">
        <f>IF(N1247="nulová",J1247,0)</f>
        <v>0</v>
      </c>
      <c r="BJ1247" s="24" t="s">
        <v>77</v>
      </c>
      <c r="BK1247" s="232">
        <f>ROUND(I1247*H1247,2)</f>
        <v>0</v>
      </c>
      <c r="BL1247" s="24" t="s">
        <v>214</v>
      </c>
      <c r="BM1247" s="24" t="s">
        <v>1630</v>
      </c>
    </row>
    <row r="1248" s="13" customFormat="1">
      <c r="B1248" s="256"/>
      <c r="C1248" s="257"/>
      <c r="D1248" s="235" t="s">
        <v>182</v>
      </c>
      <c r="E1248" s="258" t="s">
        <v>21</v>
      </c>
      <c r="F1248" s="259" t="s">
        <v>1413</v>
      </c>
      <c r="G1248" s="257"/>
      <c r="H1248" s="258" t="s">
        <v>21</v>
      </c>
      <c r="I1248" s="260"/>
      <c r="J1248" s="257"/>
      <c r="K1248" s="257"/>
      <c r="L1248" s="261"/>
      <c r="M1248" s="262"/>
      <c r="N1248" s="263"/>
      <c r="O1248" s="263"/>
      <c r="P1248" s="263"/>
      <c r="Q1248" s="263"/>
      <c r="R1248" s="263"/>
      <c r="S1248" s="263"/>
      <c r="T1248" s="264"/>
      <c r="AT1248" s="265" t="s">
        <v>182</v>
      </c>
      <c r="AU1248" s="265" t="s">
        <v>79</v>
      </c>
      <c r="AV1248" s="13" t="s">
        <v>77</v>
      </c>
      <c r="AW1248" s="13" t="s">
        <v>33</v>
      </c>
      <c r="AX1248" s="13" t="s">
        <v>69</v>
      </c>
      <c r="AY1248" s="265" t="s">
        <v>174</v>
      </c>
    </row>
    <row r="1249" s="11" customFormat="1">
      <c r="B1249" s="233"/>
      <c r="C1249" s="234"/>
      <c r="D1249" s="235" t="s">
        <v>182</v>
      </c>
      <c r="E1249" s="236" t="s">
        <v>21</v>
      </c>
      <c r="F1249" s="237" t="s">
        <v>77</v>
      </c>
      <c r="G1249" s="234"/>
      <c r="H1249" s="238">
        <v>1</v>
      </c>
      <c r="I1249" s="239"/>
      <c r="J1249" s="234"/>
      <c r="K1249" s="234"/>
      <c r="L1249" s="240"/>
      <c r="M1249" s="241"/>
      <c r="N1249" s="242"/>
      <c r="O1249" s="242"/>
      <c r="P1249" s="242"/>
      <c r="Q1249" s="242"/>
      <c r="R1249" s="242"/>
      <c r="S1249" s="242"/>
      <c r="T1249" s="243"/>
      <c r="AT1249" s="244" t="s">
        <v>182</v>
      </c>
      <c r="AU1249" s="244" t="s">
        <v>79</v>
      </c>
      <c r="AV1249" s="11" t="s">
        <v>79</v>
      </c>
      <c r="AW1249" s="11" t="s">
        <v>33</v>
      </c>
      <c r="AX1249" s="11" t="s">
        <v>69</v>
      </c>
      <c r="AY1249" s="244" t="s">
        <v>174</v>
      </c>
    </row>
    <row r="1250" s="12" customFormat="1">
      <c r="B1250" s="245"/>
      <c r="C1250" s="246"/>
      <c r="D1250" s="235" t="s">
        <v>182</v>
      </c>
      <c r="E1250" s="247" t="s">
        <v>21</v>
      </c>
      <c r="F1250" s="248" t="s">
        <v>184</v>
      </c>
      <c r="G1250" s="246"/>
      <c r="H1250" s="249">
        <v>1</v>
      </c>
      <c r="I1250" s="250"/>
      <c r="J1250" s="246"/>
      <c r="K1250" s="246"/>
      <c r="L1250" s="251"/>
      <c r="M1250" s="252"/>
      <c r="N1250" s="253"/>
      <c r="O1250" s="253"/>
      <c r="P1250" s="253"/>
      <c r="Q1250" s="253"/>
      <c r="R1250" s="253"/>
      <c r="S1250" s="253"/>
      <c r="T1250" s="254"/>
      <c r="AT1250" s="255" t="s">
        <v>182</v>
      </c>
      <c r="AU1250" s="255" t="s">
        <v>79</v>
      </c>
      <c r="AV1250" s="12" t="s">
        <v>181</v>
      </c>
      <c r="AW1250" s="12" t="s">
        <v>33</v>
      </c>
      <c r="AX1250" s="12" t="s">
        <v>77</v>
      </c>
      <c r="AY1250" s="255" t="s">
        <v>174</v>
      </c>
    </row>
    <row r="1251" s="1" customFormat="1" ht="16.5" customHeight="1">
      <c r="B1251" s="46"/>
      <c r="C1251" s="221" t="s">
        <v>1631</v>
      </c>
      <c r="D1251" s="221" t="s">
        <v>176</v>
      </c>
      <c r="E1251" s="222" t="s">
        <v>1632</v>
      </c>
      <c r="F1251" s="223" t="s">
        <v>1633</v>
      </c>
      <c r="G1251" s="224" t="s">
        <v>1038</v>
      </c>
      <c r="H1251" s="276"/>
      <c r="I1251" s="226"/>
      <c r="J1251" s="227">
        <f>ROUND(I1251*H1251,2)</f>
        <v>0</v>
      </c>
      <c r="K1251" s="223" t="s">
        <v>180</v>
      </c>
      <c r="L1251" s="72"/>
      <c r="M1251" s="228" t="s">
        <v>21</v>
      </c>
      <c r="N1251" s="229" t="s">
        <v>40</v>
      </c>
      <c r="O1251" s="47"/>
      <c r="P1251" s="230">
        <f>O1251*H1251</f>
        <v>0</v>
      </c>
      <c r="Q1251" s="230">
        <v>0</v>
      </c>
      <c r="R1251" s="230">
        <f>Q1251*H1251</f>
        <v>0</v>
      </c>
      <c r="S1251" s="230">
        <v>0</v>
      </c>
      <c r="T1251" s="231">
        <f>S1251*H1251</f>
        <v>0</v>
      </c>
      <c r="AR1251" s="24" t="s">
        <v>214</v>
      </c>
      <c r="AT1251" s="24" t="s">
        <v>176</v>
      </c>
      <c r="AU1251" s="24" t="s">
        <v>79</v>
      </c>
      <c r="AY1251" s="24" t="s">
        <v>174</v>
      </c>
      <c r="BE1251" s="232">
        <f>IF(N1251="základní",J1251,0)</f>
        <v>0</v>
      </c>
      <c r="BF1251" s="232">
        <f>IF(N1251="snížená",J1251,0)</f>
        <v>0</v>
      </c>
      <c r="BG1251" s="232">
        <f>IF(N1251="zákl. přenesená",J1251,0)</f>
        <v>0</v>
      </c>
      <c r="BH1251" s="232">
        <f>IF(N1251="sníž. přenesená",J1251,0)</f>
        <v>0</v>
      </c>
      <c r="BI1251" s="232">
        <f>IF(N1251="nulová",J1251,0)</f>
        <v>0</v>
      </c>
      <c r="BJ1251" s="24" t="s">
        <v>77</v>
      </c>
      <c r="BK1251" s="232">
        <f>ROUND(I1251*H1251,2)</f>
        <v>0</v>
      </c>
      <c r="BL1251" s="24" t="s">
        <v>214</v>
      </c>
      <c r="BM1251" s="24" t="s">
        <v>1634</v>
      </c>
    </row>
    <row r="1252" s="10" customFormat="1" ht="29.88" customHeight="1">
      <c r="B1252" s="205"/>
      <c r="C1252" s="206"/>
      <c r="D1252" s="207" t="s">
        <v>68</v>
      </c>
      <c r="E1252" s="219" t="s">
        <v>1635</v>
      </c>
      <c r="F1252" s="219" t="s">
        <v>1636</v>
      </c>
      <c r="G1252" s="206"/>
      <c r="H1252" s="206"/>
      <c r="I1252" s="209"/>
      <c r="J1252" s="220">
        <f>BK1252</f>
        <v>0</v>
      </c>
      <c r="K1252" s="206"/>
      <c r="L1252" s="211"/>
      <c r="M1252" s="212"/>
      <c r="N1252" s="213"/>
      <c r="O1252" s="213"/>
      <c r="P1252" s="214">
        <f>SUM(P1253:P1259)</f>
        <v>0</v>
      </c>
      <c r="Q1252" s="213"/>
      <c r="R1252" s="214">
        <f>SUM(R1253:R1259)</f>
        <v>0</v>
      </c>
      <c r="S1252" s="213"/>
      <c r="T1252" s="215">
        <f>SUM(T1253:T1259)</f>
        <v>0</v>
      </c>
      <c r="AR1252" s="216" t="s">
        <v>79</v>
      </c>
      <c r="AT1252" s="217" t="s">
        <v>68</v>
      </c>
      <c r="AU1252" s="217" t="s">
        <v>77</v>
      </c>
      <c r="AY1252" s="216" t="s">
        <v>174</v>
      </c>
      <c r="BK1252" s="218">
        <f>SUM(BK1253:BK1259)</f>
        <v>0</v>
      </c>
    </row>
    <row r="1253" s="1" customFormat="1" ht="25.5" customHeight="1">
      <c r="B1253" s="46"/>
      <c r="C1253" s="221" t="s">
        <v>930</v>
      </c>
      <c r="D1253" s="221" t="s">
        <v>176</v>
      </c>
      <c r="E1253" s="222" t="s">
        <v>1637</v>
      </c>
      <c r="F1253" s="223" t="s">
        <v>1638</v>
      </c>
      <c r="G1253" s="224" t="s">
        <v>272</v>
      </c>
      <c r="H1253" s="225">
        <v>1</v>
      </c>
      <c r="I1253" s="226"/>
      <c r="J1253" s="227">
        <f>ROUND(I1253*H1253,2)</f>
        <v>0</v>
      </c>
      <c r="K1253" s="223" t="s">
        <v>21</v>
      </c>
      <c r="L1253" s="72"/>
      <c r="M1253" s="228" t="s">
        <v>21</v>
      </c>
      <c r="N1253" s="229" t="s">
        <v>40</v>
      </c>
      <c r="O1253" s="47"/>
      <c r="P1253" s="230">
        <f>O1253*H1253</f>
        <v>0</v>
      </c>
      <c r="Q1253" s="230">
        <v>0</v>
      </c>
      <c r="R1253" s="230">
        <f>Q1253*H1253</f>
        <v>0</v>
      </c>
      <c r="S1253" s="230">
        <v>0</v>
      </c>
      <c r="T1253" s="231">
        <f>S1253*H1253</f>
        <v>0</v>
      </c>
      <c r="AR1253" s="24" t="s">
        <v>214</v>
      </c>
      <c r="AT1253" s="24" t="s">
        <v>176</v>
      </c>
      <c r="AU1253" s="24" t="s">
        <v>79</v>
      </c>
      <c r="AY1253" s="24" t="s">
        <v>174</v>
      </c>
      <c r="BE1253" s="232">
        <f>IF(N1253="základní",J1253,0)</f>
        <v>0</v>
      </c>
      <c r="BF1253" s="232">
        <f>IF(N1253="snížená",J1253,0)</f>
        <v>0</v>
      </c>
      <c r="BG1253" s="232">
        <f>IF(N1253="zákl. přenesená",J1253,0)</f>
        <v>0</v>
      </c>
      <c r="BH1253" s="232">
        <f>IF(N1253="sníž. přenesená",J1253,0)</f>
        <v>0</v>
      </c>
      <c r="BI1253" s="232">
        <f>IF(N1253="nulová",J1253,0)</f>
        <v>0</v>
      </c>
      <c r="BJ1253" s="24" t="s">
        <v>77</v>
      </c>
      <c r="BK1253" s="232">
        <f>ROUND(I1253*H1253,2)</f>
        <v>0</v>
      </c>
      <c r="BL1253" s="24" t="s">
        <v>214</v>
      </c>
      <c r="BM1253" s="24" t="s">
        <v>1639</v>
      </c>
    </row>
    <row r="1254" s="11" customFormat="1">
      <c r="B1254" s="233"/>
      <c r="C1254" s="234"/>
      <c r="D1254" s="235" t="s">
        <v>182</v>
      </c>
      <c r="E1254" s="236" t="s">
        <v>21</v>
      </c>
      <c r="F1254" s="237" t="s">
        <v>1640</v>
      </c>
      <c r="G1254" s="234"/>
      <c r="H1254" s="238">
        <v>1</v>
      </c>
      <c r="I1254" s="239"/>
      <c r="J1254" s="234"/>
      <c r="K1254" s="234"/>
      <c r="L1254" s="240"/>
      <c r="M1254" s="241"/>
      <c r="N1254" s="242"/>
      <c r="O1254" s="242"/>
      <c r="P1254" s="242"/>
      <c r="Q1254" s="242"/>
      <c r="R1254" s="242"/>
      <c r="S1254" s="242"/>
      <c r="T1254" s="243"/>
      <c r="AT1254" s="244" t="s">
        <v>182</v>
      </c>
      <c r="AU1254" s="244" t="s">
        <v>79</v>
      </c>
      <c r="AV1254" s="11" t="s">
        <v>79</v>
      </c>
      <c r="AW1254" s="11" t="s">
        <v>33</v>
      </c>
      <c r="AX1254" s="11" t="s">
        <v>69</v>
      </c>
      <c r="AY1254" s="244" t="s">
        <v>174</v>
      </c>
    </row>
    <row r="1255" s="12" customFormat="1">
      <c r="B1255" s="245"/>
      <c r="C1255" s="246"/>
      <c r="D1255" s="235" t="s">
        <v>182</v>
      </c>
      <c r="E1255" s="247" t="s">
        <v>21</v>
      </c>
      <c r="F1255" s="248" t="s">
        <v>184</v>
      </c>
      <c r="G1255" s="246"/>
      <c r="H1255" s="249">
        <v>1</v>
      </c>
      <c r="I1255" s="250"/>
      <c r="J1255" s="246"/>
      <c r="K1255" s="246"/>
      <c r="L1255" s="251"/>
      <c r="M1255" s="252"/>
      <c r="N1255" s="253"/>
      <c r="O1255" s="253"/>
      <c r="P1255" s="253"/>
      <c r="Q1255" s="253"/>
      <c r="R1255" s="253"/>
      <c r="S1255" s="253"/>
      <c r="T1255" s="254"/>
      <c r="AT1255" s="255" t="s">
        <v>182</v>
      </c>
      <c r="AU1255" s="255" t="s">
        <v>79</v>
      </c>
      <c r="AV1255" s="12" t="s">
        <v>181</v>
      </c>
      <c r="AW1255" s="12" t="s">
        <v>33</v>
      </c>
      <c r="AX1255" s="12" t="s">
        <v>77</v>
      </c>
      <c r="AY1255" s="255" t="s">
        <v>174</v>
      </c>
    </row>
    <row r="1256" s="1" customFormat="1" ht="16.5" customHeight="1">
      <c r="B1256" s="46"/>
      <c r="C1256" s="221" t="s">
        <v>1641</v>
      </c>
      <c r="D1256" s="221" t="s">
        <v>176</v>
      </c>
      <c r="E1256" s="222" t="s">
        <v>1642</v>
      </c>
      <c r="F1256" s="223" t="s">
        <v>1643</v>
      </c>
      <c r="G1256" s="224" t="s">
        <v>261</v>
      </c>
      <c r="H1256" s="225">
        <v>60</v>
      </c>
      <c r="I1256" s="226"/>
      <c r="J1256" s="227">
        <f>ROUND(I1256*H1256,2)</f>
        <v>0</v>
      </c>
      <c r="K1256" s="223" t="s">
        <v>21</v>
      </c>
      <c r="L1256" s="72"/>
      <c r="M1256" s="228" t="s">
        <v>21</v>
      </c>
      <c r="N1256" s="229" t="s">
        <v>40</v>
      </c>
      <c r="O1256" s="47"/>
      <c r="P1256" s="230">
        <f>O1256*H1256</f>
        <v>0</v>
      </c>
      <c r="Q1256" s="230">
        <v>0</v>
      </c>
      <c r="R1256" s="230">
        <f>Q1256*H1256</f>
        <v>0</v>
      </c>
      <c r="S1256" s="230">
        <v>0</v>
      </c>
      <c r="T1256" s="231">
        <f>S1256*H1256</f>
        <v>0</v>
      </c>
      <c r="AR1256" s="24" t="s">
        <v>214</v>
      </c>
      <c r="AT1256" s="24" t="s">
        <v>176</v>
      </c>
      <c r="AU1256" s="24" t="s">
        <v>79</v>
      </c>
      <c r="AY1256" s="24" t="s">
        <v>174</v>
      </c>
      <c r="BE1256" s="232">
        <f>IF(N1256="základní",J1256,0)</f>
        <v>0</v>
      </c>
      <c r="BF1256" s="232">
        <f>IF(N1256="snížená",J1256,0)</f>
        <v>0</v>
      </c>
      <c r="BG1256" s="232">
        <f>IF(N1256="zákl. přenesená",J1256,0)</f>
        <v>0</v>
      </c>
      <c r="BH1256" s="232">
        <f>IF(N1256="sníž. přenesená",J1256,0)</f>
        <v>0</v>
      </c>
      <c r="BI1256" s="232">
        <f>IF(N1256="nulová",J1256,0)</f>
        <v>0</v>
      </c>
      <c r="BJ1256" s="24" t="s">
        <v>77</v>
      </c>
      <c r="BK1256" s="232">
        <f>ROUND(I1256*H1256,2)</f>
        <v>0</v>
      </c>
      <c r="BL1256" s="24" t="s">
        <v>214</v>
      </c>
      <c r="BM1256" s="24" t="s">
        <v>1644</v>
      </c>
    </row>
    <row r="1257" s="11" customFormat="1">
      <c r="B1257" s="233"/>
      <c r="C1257" s="234"/>
      <c r="D1257" s="235" t="s">
        <v>182</v>
      </c>
      <c r="E1257" s="236" t="s">
        <v>21</v>
      </c>
      <c r="F1257" s="237" t="s">
        <v>1645</v>
      </c>
      <c r="G1257" s="234"/>
      <c r="H1257" s="238">
        <v>60</v>
      </c>
      <c r="I1257" s="239"/>
      <c r="J1257" s="234"/>
      <c r="K1257" s="234"/>
      <c r="L1257" s="240"/>
      <c r="M1257" s="241"/>
      <c r="N1257" s="242"/>
      <c r="O1257" s="242"/>
      <c r="P1257" s="242"/>
      <c r="Q1257" s="242"/>
      <c r="R1257" s="242"/>
      <c r="S1257" s="242"/>
      <c r="T1257" s="243"/>
      <c r="AT1257" s="244" t="s">
        <v>182</v>
      </c>
      <c r="AU1257" s="244" t="s">
        <v>79</v>
      </c>
      <c r="AV1257" s="11" t="s">
        <v>79</v>
      </c>
      <c r="AW1257" s="11" t="s">
        <v>33</v>
      </c>
      <c r="AX1257" s="11" t="s">
        <v>69</v>
      </c>
      <c r="AY1257" s="244" t="s">
        <v>174</v>
      </c>
    </row>
    <row r="1258" s="12" customFormat="1">
      <c r="B1258" s="245"/>
      <c r="C1258" s="246"/>
      <c r="D1258" s="235" t="s">
        <v>182</v>
      </c>
      <c r="E1258" s="247" t="s">
        <v>21</v>
      </c>
      <c r="F1258" s="248" t="s">
        <v>184</v>
      </c>
      <c r="G1258" s="246"/>
      <c r="H1258" s="249">
        <v>60</v>
      </c>
      <c r="I1258" s="250"/>
      <c r="J1258" s="246"/>
      <c r="K1258" s="246"/>
      <c r="L1258" s="251"/>
      <c r="M1258" s="252"/>
      <c r="N1258" s="253"/>
      <c r="O1258" s="253"/>
      <c r="P1258" s="253"/>
      <c r="Q1258" s="253"/>
      <c r="R1258" s="253"/>
      <c r="S1258" s="253"/>
      <c r="T1258" s="254"/>
      <c r="AT1258" s="255" t="s">
        <v>182</v>
      </c>
      <c r="AU1258" s="255" t="s">
        <v>79</v>
      </c>
      <c r="AV1258" s="12" t="s">
        <v>181</v>
      </c>
      <c r="AW1258" s="12" t="s">
        <v>33</v>
      </c>
      <c r="AX1258" s="12" t="s">
        <v>77</v>
      </c>
      <c r="AY1258" s="255" t="s">
        <v>174</v>
      </c>
    </row>
    <row r="1259" s="1" customFormat="1" ht="16.5" customHeight="1">
      <c r="B1259" s="46"/>
      <c r="C1259" s="221" t="s">
        <v>934</v>
      </c>
      <c r="D1259" s="221" t="s">
        <v>176</v>
      </c>
      <c r="E1259" s="222" t="s">
        <v>1646</v>
      </c>
      <c r="F1259" s="223" t="s">
        <v>1647</v>
      </c>
      <c r="G1259" s="224" t="s">
        <v>1038</v>
      </c>
      <c r="H1259" s="276"/>
      <c r="I1259" s="226"/>
      <c r="J1259" s="227">
        <f>ROUND(I1259*H1259,2)</f>
        <v>0</v>
      </c>
      <c r="K1259" s="223" t="s">
        <v>180</v>
      </c>
      <c r="L1259" s="72"/>
      <c r="M1259" s="228" t="s">
        <v>21</v>
      </c>
      <c r="N1259" s="229" t="s">
        <v>40</v>
      </c>
      <c r="O1259" s="47"/>
      <c r="P1259" s="230">
        <f>O1259*H1259</f>
        <v>0</v>
      </c>
      <c r="Q1259" s="230">
        <v>0</v>
      </c>
      <c r="R1259" s="230">
        <f>Q1259*H1259</f>
        <v>0</v>
      </c>
      <c r="S1259" s="230">
        <v>0</v>
      </c>
      <c r="T1259" s="231">
        <f>S1259*H1259</f>
        <v>0</v>
      </c>
      <c r="AR1259" s="24" t="s">
        <v>214</v>
      </c>
      <c r="AT1259" s="24" t="s">
        <v>176</v>
      </c>
      <c r="AU1259" s="24" t="s">
        <v>79</v>
      </c>
      <c r="AY1259" s="24" t="s">
        <v>174</v>
      </c>
      <c r="BE1259" s="232">
        <f>IF(N1259="základní",J1259,0)</f>
        <v>0</v>
      </c>
      <c r="BF1259" s="232">
        <f>IF(N1259="snížená",J1259,0)</f>
        <v>0</v>
      </c>
      <c r="BG1259" s="232">
        <f>IF(N1259="zákl. přenesená",J1259,0)</f>
        <v>0</v>
      </c>
      <c r="BH1259" s="232">
        <f>IF(N1259="sníž. přenesená",J1259,0)</f>
        <v>0</v>
      </c>
      <c r="BI1259" s="232">
        <f>IF(N1259="nulová",J1259,0)</f>
        <v>0</v>
      </c>
      <c r="BJ1259" s="24" t="s">
        <v>77</v>
      </c>
      <c r="BK1259" s="232">
        <f>ROUND(I1259*H1259,2)</f>
        <v>0</v>
      </c>
      <c r="BL1259" s="24" t="s">
        <v>214</v>
      </c>
      <c r="BM1259" s="24" t="s">
        <v>1648</v>
      </c>
    </row>
    <row r="1260" s="10" customFormat="1" ht="29.88" customHeight="1">
      <c r="B1260" s="205"/>
      <c r="C1260" s="206"/>
      <c r="D1260" s="207" t="s">
        <v>68</v>
      </c>
      <c r="E1260" s="219" t="s">
        <v>1649</v>
      </c>
      <c r="F1260" s="219" t="s">
        <v>1650</v>
      </c>
      <c r="G1260" s="206"/>
      <c r="H1260" s="206"/>
      <c r="I1260" s="209"/>
      <c r="J1260" s="220">
        <f>BK1260</f>
        <v>0</v>
      </c>
      <c r="K1260" s="206"/>
      <c r="L1260" s="211"/>
      <c r="M1260" s="212"/>
      <c r="N1260" s="213"/>
      <c r="O1260" s="213"/>
      <c r="P1260" s="214">
        <f>SUM(P1261:P1343)</f>
        <v>0</v>
      </c>
      <c r="Q1260" s="213"/>
      <c r="R1260" s="214">
        <f>SUM(R1261:R1343)</f>
        <v>10.382226859999999</v>
      </c>
      <c r="S1260" s="213"/>
      <c r="T1260" s="215">
        <f>SUM(T1261:T1343)</f>
        <v>0</v>
      </c>
      <c r="AR1260" s="216" t="s">
        <v>79</v>
      </c>
      <c r="AT1260" s="217" t="s">
        <v>68</v>
      </c>
      <c r="AU1260" s="217" t="s">
        <v>77</v>
      </c>
      <c r="AY1260" s="216" t="s">
        <v>174</v>
      </c>
      <c r="BK1260" s="218">
        <f>SUM(BK1261:BK1343)</f>
        <v>0</v>
      </c>
    </row>
    <row r="1261" s="1" customFormat="1" ht="25.5" customHeight="1">
      <c r="B1261" s="46"/>
      <c r="C1261" s="221" t="s">
        <v>1651</v>
      </c>
      <c r="D1261" s="221" t="s">
        <v>176</v>
      </c>
      <c r="E1261" s="222" t="s">
        <v>1652</v>
      </c>
      <c r="F1261" s="223" t="s">
        <v>1653</v>
      </c>
      <c r="G1261" s="224" t="s">
        <v>276</v>
      </c>
      <c r="H1261" s="225">
        <v>51</v>
      </c>
      <c r="I1261" s="226"/>
      <c r="J1261" s="227">
        <f>ROUND(I1261*H1261,2)</f>
        <v>0</v>
      </c>
      <c r="K1261" s="223" t="s">
        <v>180</v>
      </c>
      <c r="L1261" s="72"/>
      <c r="M1261" s="228" t="s">
        <v>21</v>
      </c>
      <c r="N1261" s="229" t="s">
        <v>40</v>
      </c>
      <c r="O1261" s="47"/>
      <c r="P1261" s="230">
        <f>O1261*H1261</f>
        <v>0</v>
      </c>
      <c r="Q1261" s="230">
        <v>0.00093000000000000005</v>
      </c>
      <c r="R1261" s="230">
        <f>Q1261*H1261</f>
        <v>0.04743</v>
      </c>
      <c r="S1261" s="230">
        <v>0</v>
      </c>
      <c r="T1261" s="231">
        <f>S1261*H1261</f>
        <v>0</v>
      </c>
      <c r="AR1261" s="24" t="s">
        <v>214</v>
      </c>
      <c r="AT1261" s="24" t="s">
        <v>176</v>
      </c>
      <c r="AU1261" s="24" t="s">
        <v>79</v>
      </c>
      <c r="AY1261" s="24" t="s">
        <v>174</v>
      </c>
      <c r="BE1261" s="232">
        <f>IF(N1261="základní",J1261,0)</f>
        <v>0</v>
      </c>
      <c r="BF1261" s="232">
        <f>IF(N1261="snížená",J1261,0)</f>
        <v>0</v>
      </c>
      <c r="BG1261" s="232">
        <f>IF(N1261="zákl. přenesená",J1261,0)</f>
        <v>0</v>
      </c>
      <c r="BH1261" s="232">
        <f>IF(N1261="sníž. přenesená",J1261,0)</f>
        <v>0</v>
      </c>
      <c r="BI1261" s="232">
        <f>IF(N1261="nulová",J1261,0)</f>
        <v>0</v>
      </c>
      <c r="BJ1261" s="24" t="s">
        <v>77</v>
      </c>
      <c r="BK1261" s="232">
        <f>ROUND(I1261*H1261,2)</f>
        <v>0</v>
      </c>
      <c r="BL1261" s="24" t="s">
        <v>214</v>
      </c>
      <c r="BM1261" s="24" t="s">
        <v>1654</v>
      </c>
    </row>
    <row r="1262" s="11" customFormat="1">
      <c r="B1262" s="233"/>
      <c r="C1262" s="234"/>
      <c r="D1262" s="235" t="s">
        <v>182</v>
      </c>
      <c r="E1262" s="236" t="s">
        <v>21</v>
      </c>
      <c r="F1262" s="237" t="s">
        <v>1655</v>
      </c>
      <c r="G1262" s="234"/>
      <c r="H1262" s="238">
        <v>20.399999999999999</v>
      </c>
      <c r="I1262" s="239"/>
      <c r="J1262" s="234"/>
      <c r="K1262" s="234"/>
      <c r="L1262" s="240"/>
      <c r="M1262" s="241"/>
      <c r="N1262" s="242"/>
      <c r="O1262" s="242"/>
      <c r="P1262" s="242"/>
      <c r="Q1262" s="242"/>
      <c r="R1262" s="242"/>
      <c r="S1262" s="242"/>
      <c r="T1262" s="243"/>
      <c r="AT1262" s="244" t="s">
        <v>182</v>
      </c>
      <c r="AU1262" s="244" t="s">
        <v>79</v>
      </c>
      <c r="AV1262" s="11" t="s">
        <v>79</v>
      </c>
      <c r="AW1262" s="11" t="s">
        <v>33</v>
      </c>
      <c r="AX1262" s="11" t="s">
        <v>69</v>
      </c>
      <c r="AY1262" s="244" t="s">
        <v>174</v>
      </c>
    </row>
    <row r="1263" s="11" customFormat="1">
      <c r="B1263" s="233"/>
      <c r="C1263" s="234"/>
      <c r="D1263" s="235" t="s">
        <v>182</v>
      </c>
      <c r="E1263" s="236" t="s">
        <v>21</v>
      </c>
      <c r="F1263" s="237" t="s">
        <v>1656</v>
      </c>
      <c r="G1263" s="234"/>
      <c r="H1263" s="238">
        <v>30.600000000000001</v>
      </c>
      <c r="I1263" s="239"/>
      <c r="J1263" s="234"/>
      <c r="K1263" s="234"/>
      <c r="L1263" s="240"/>
      <c r="M1263" s="241"/>
      <c r="N1263" s="242"/>
      <c r="O1263" s="242"/>
      <c r="P1263" s="242"/>
      <c r="Q1263" s="242"/>
      <c r="R1263" s="242"/>
      <c r="S1263" s="242"/>
      <c r="T1263" s="243"/>
      <c r="AT1263" s="244" t="s">
        <v>182</v>
      </c>
      <c r="AU1263" s="244" t="s">
        <v>79</v>
      </c>
      <c r="AV1263" s="11" t="s">
        <v>79</v>
      </c>
      <c r="AW1263" s="11" t="s">
        <v>33</v>
      </c>
      <c r="AX1263" s="11" t="s">
        <v>69</v>
      </c>
      <c r="AY1263" s="244" t="s">
        <v>174</v>
      </c>
    </row>
    <row r="1264" s="12" customFormat="1">
      <c r="B1264" s="245"/>
      <c r="C1264" s="246"/>
      <c r="D1264" s="235" t="s">
        <v>182</v>
      </c>
      <c r="E1264" s="247" t="s">
        <v>21</v>
      </c>
      <c r="F1264" s="248" t="s">
        <v>184</v>
      </c>
      <c r="G1264" s="246"/>
      <c r="H1264" s="249">
        <v>51</v>
      </c>
      <c r="I1264" s="250"/>
      <c r="J1264" s="246"/>
      <c r="K1264" s="246"/>
      <c r="L1264" s="251"/>
      <c r="M1264" s="252"/>
      <c r="N1264" s="253"/>
      <c r="O1264" s="253"/>
      <c r="P1264" s="253"/>
      <c r="Q1264" s="253"/>
      <c r="R1264" s="253"/>
      <c r="S1264" s="253"/>
      <c r="T1264" s="254"/>
      <c r="AT1264" s="255" t="s">
        <v>182</v>
      </c>
      <c r="AU1264" s="255" t="s">
        <v>79</v>
      </c>
      <c r="AV1264" s="12" t="s">
        <v>181</v>
      </c>
      <c r="AW1264" s="12" t="s">
        <v>33</v>
      </c>
      <c r="AX1264" s="12" t="s">
        <v>77</v>
      </c>
      <c r="AY1264" s="255" t="s">
        <v>174</v>
      </c>
    </row>
    <row r="1265" s="1" customFormat="1" ht="25.5" customHeight="1">
      <c r="B1265" s="46"/>
      <c r="C1265" s="221" t="s">
        <v>939</v>
      </c>
      <c r="D1265" s="221" t="s">
        <v>176</v>
      </c>
      <c r="E1265" s="222" t="s">
        <v>1657</v>
      </c>
      <c r="F1265" s="223" t="s">
        <v>1658</v>
      </c>
      <c r="G1265" s="224" t="s">
        <v>276</v>
      </c>
      <c r="H1265" s="225">
        <v>51</v>
      </c>
      <c r="I1265" s="226"/>
      <c r="J1265" s="227">
        <f>ROUND(I1265*H1265,2)</f>
        <v>0</v>
      </c>
      <c r="K1265" s="223" t="s">
        <v>180</v>
      </c>
      <c r="L1265" s="72"/>
      <c r="M1265" s="228" t="s">
        <v>21</v>
      </c>
      <c r="N1265" s="229" t="s">
        <v>40</v>
      </c>
      <c r="O1265" s="47"/>
      <c r="P1265" s="230">
        <f>O1265*H1265</f>
        <v>0</v>
      </c>
      <c r="Q1265" s="230">
        <v>0.00077999999999999999</v>
      </c>
      <c r="R1265" s="230">
        <f>Q1265*H1265</f>
        <v>0.039779999999999996</v>
      </c>
      <c r="S1265" s="230">
        <v>0</v>
      </c>
      <c r="T1265" s="231">
        <f>S1265*H1265</f>
        <v>0</v>
      </c>
      <c r="AR1265" s="24" t="s">
        <v>214</v>
      </c>
      <c r="AT1265" s="24" t="s">
        <v>176</v>
      </c>
      <c r="AU1265" s="24" t="s">
        <v>79</v>
      </c>
      <c r="AY1265" s="24" t="s">
        <v>174</v>
      </c>
      <c r="BE1265" s="232">
        <f>IF(N1265="základní",J1265,0)</f>
        <v>0</v>
      </c>
      <c r="BF1265" s="232">
        <f>IF(N1265="snížená",J1265,0)</f>
        <v>0</v>
      </c>
      <c r="BG1265" s="232">
        <f>IF(N1265="zákl. přenesená",J1265,0)</f>
        <v>0</v>
      </c>
      <c r="BH1265" s="232">
        <f>IF(N1265="sníž. přenesená",J1265,0)</f>
        <v>0</v>
      </c>
      <c r="BI1265" s="232">
        <f>IF(N1265="nulová",J1265,0)</f>
        <v>0</v>
      </c>
      <c r="BJ1265" s="24" t="s">
        <v>77</v>
      </c>
      <c r="BK1265" s="232">
        <f>ROUND(I1265*H1265,2)</f>
        <v>0</v>
      </c>
      <c r="BL1265" s="24" t="s">
        <v>214</v>
      </c>
      <c r="BM1265" s="24" t="s">
        <v>1659</v>
      </c>
    </row>
    <row r="1266" s="11" customFormat="1">
      <c r="B1266" s="233"/>
      <c r="C1266" s="234"/>
      <c r="D1266" s="235" t="s">
        <v>182</v>
      </c>
      <c r="E1266" s="236" t="s">
        <v>21</v>
      </c>
      <c r="F1266" s="237" t="s">
        <v>1655</v>
      </c>
      <c r="G1266" s="234"/>
      <c r="H1266" s="238">
        <v>20.399999999999999</v>
      </c>
      <c r="I1266" s="239"/>
      <c r="J1266" s="234"/>
      <c r="K1266" s="234"/>
      <c r="L1266" s="240"/>
      <c r="M1266" s="241"/>
      <c r="N1266" s="242"/>
      <c r="O1266" s="242"/>
      <c r="P1266" s="242"/>
      <c r="Q1266" s="242"/>
      <c r="R1266" s="242"/>
      <c r="S1266" s="242"/>
      <c r="T1266" s="243"/>
      <c r="AT1266" s="244" t="s">
        <v>182</v>
      </c>
      <c r="AU1266" s="244" t="s">
        <v>79</v>
      </c>
      <c r="AV1266" s="11" t="s">
        <v>79</v>
      </c>
      <c r="AW1266" s="11" t="s">
        <v>33</v>
      </c>
      <c r="AX1266" s="11" t="s">
        <v>69</v>
      </c>
      <c r="AY1266" s="244" t="s">
        <v>174</v>
      </c>
    </row>
    <row r="1267" s="11" customFormat="1">
      <c r="B1267" s="233"/>
      <c r="C1267" s="234"/>
      <c r="D1267" s="235" t="s">
        <v>182</v>
      </c>
      <c r="E1267" s="236" t="s">
        <v>21</v>
      </c>
      <c r="F1267" s="237" t="s">
        <v>1656</v>
      </c>
      <c r="G1267" s="234"/>
      <c r="H1267" s="238">
        <v>30.600000000000001</v>
      </c>
      <c r="I1267" s="239"/>
      <c r="J1267" s="234"/>
      <c r="K1267" s="234"/>
      <c r="L1267" s="240"/>
      <c r="M1267" s="241"/>
      <c r="N1267" s="242"/>
      <c r="O1267" s="242"/>
      <c r="P1267" s="242"/>
      <c r="Q1267" s="242"/>
      <c r="R1267" s="242"/>
      <c r="S1267" s="242"/>
      <c r="T1267" s="243"/>
      <c r="AT1267" s="244" t="s">
        <v>182</v>
      </c>
      <c r="AU1267" s="244" t="s">
        <v>79</v>
      </c>
      <c r="AV1267" s="11" t="s">
        <v>79</v>
      </c>
      <c r="AW1267" s="11" t="s">
        <v>33</v>
      </c>
      <c r="AX1267" s="11" t="s">
        <v>69</v>
      </c>
      <c r="AY1267" s="244" t="s">
        <v>174</v>
      </c>
    </row>
    <row r="1268" s="12" customFormat="1">
      <c r="B1268" s="245"/>
      <c r="C1268" s="246"/>
      <c r="D1268" s="235" t="s">
        <v>182</v>
      </c>
      <c r="E1268" s="247" t="s">
        <v>21</v>
      </c>
      <c r="F1268" s="248" t="s">
        <v>184</v>
      </c>
      <c r="G1268" s="246"/>
      <c r="H1268" s="249">
        <v>51</v>
      </c>
      <c r="I1268" s="250"/>
      <c r="J1268" s="246"/>
      <c r="K1268" s="246"/>
      <c r="L1268" s="251"/>
      <c r="M1268" s="252"/>
      <c r="N1268" s="253"/>
      <c r="O1268" s="253"/>
      <c r="P1268" s="253"/>
      <c r="Q1268" s="253"/>
      <c r="R1268" s="253"/>
      <c r="S1268" s="253"/>
      <c r="T1268" s="254"/>
      <c r="AT1268" s="255" t="s">
        <v>182</v>
      </c>
      <c r="AU1268" s="255" t="s">
        <v>79</v>
      </c>
      <c r="AV1268" s="12" t="s">
        <v>181</v>
      </c>
      <c r="AW1268" s="12" t="s">
        <v>33</v>
      </c>
      <c r="AX1268" s="12" t="s">
        <v>77</v>
      </c>
      <c r="AY1268" s="255" t="s">
        <v>174</v>
      </c>
    </row>
    <row r="1269" s="1" customFormat="1" ht="16.5" customHeight="1">
      <c r="B1269" s="46"/>
      <c r="C1269" s="266" t="s">
        <v>1660</v>
      </c>
      <c r="D1269" s="266" t="s">
        <v>258</v>
      </c>
      <c r="E1269" s="267" t="s">
        <v>1661</v>
      </c>
      <c r="F1269" s="268" t="s">
        <v>1662</v>
      </c>
      <c r="G1269" s="269" t="s">
        <v>201</v>
      </c>
      <c r="H1269" s="270">
        <v>22.440000000000001</v>
      </c>
      <c r="I1269" s="271"/>
      <c r="J1269" s="272">
        <f>ROUND(I1269*H1269,2)</f>
        <v>0</v>
      </c>
      <c r="K1269" s="268" t="s">
        <v>21</v>
      </c>
      <c r="L1269" s="273"/>
      <c r="M1269" s="274" t="s">
        <v>21</v>
      </c>
      <c r="N1269" s="275" t="s">
        <v>40</v>
      </c>
      <c r="O1269" s="47"/>
      <c r="P1269" s="230">
        <f>O1269*H1269</f>
        <v>0</v>
      </c>
      <c r="Q1269" s="230">
        <v>0</v>
      </c>
      <c r="R1269" s="230">
        <f>Q1269*H1269</f>
        <v>0</v>
      </c>
      <c r="S1269" s="230">
        <v>0</v>
      </c>
      <c r="T1269" s="231">
        <f>S1269*H1269</f>
        <v>0</v>
      </c>
      <c r="AR1269" s="24" t="s">
        <v>252</v>
      </c>
      <c r="AT1269" s="24" t="s">
        <v>258</v>
      </c>
      <c r="AU1269" s="24" t="s">
        <v>79</v>
      </c>
      <c r="AY1269" s="24" t="s">
        <v>174</v>
      </c>
      <c r="BE1269" s="232">
        <f>IF(N1269="základní",J1269,0)</f>
        <v>0</v>
      </c>
      <c r="BF1269" s="232">
        <f>IF(N1269="snížená",J1269,0)</f>
        <v>0</v>
      </c>
      <c r="BG1269" s="232">
        <f>IF(N1269="zákl. přenesená",J1269,0)</f>
        <v>0</v>
      </c>
      <c r="BH1269" s="232">
        <f>IF(N1269="sníž. přenesená",J1269,0)</f>
        <v>0</v>
      </c>
      <c r="BI1269" s="232">
        <f>IF(N1269="nulová",J1269,0)</f>
        <v>0</v>
      </c>
      <c r="BJ1269" s="24" t="s">
        <v>77</v>
      </c>
      <c r="BK1269" s="232">
        <f>ROUND(I1269*H1269,2)</f>
        <v>0</v>
      </c>
      <c r="BL1269" s="24" t="s">
        <v>214</v>
      </c>
      <c r="BM1269" s="24" t="s">
        <v>1663</v>
      </c>
    </row>
    <row r="1270" s="1" customFormat="1" ht="16.5" customHeight="1">
      <c r="B1270" s="46"/>
      <c r="C1270" s="221" t="s">
        <v>942</v>
      </c>
      <c r="D1270" s="221" t="s">
        <v>176</v>
      </c>
      <c r="E1270" s="222" t="s">
        <v>1664</v>
      </c>
      <c r="F1270" s="223" t="s">
        <v>1665</v>
      </c>
      <c r="G1270" s="224" t="s">
        <v>276</v>
      </c>
      <c r="H1270" s="225">
        <v>197</v>
      </c>
      <c r="I1270" s="226"/>
      <c r="J1270" s="227">
        <f>ROUND(I1270*H1270,2)</f>
        <v>0</v>
      </c>
      <c r="K1270" s="223" t="s">
        <v>180</v>
      </c>
      <c r="L1270" s="72"/>
      <c r="M1270" s="228" t="s">
        <v>21</v>
      </c>
      <c r="N1270" s="229" t="s">
        <v>40</v>
      </c>
      <c r="O1270" s="47"/>
      <c r="P1270" s="230">
        <f>O1270*H1270</f>
        <v>0</v>
      </c>
      <c r="Q1270" s="230">
        <v>0.00062</v>
      </c>
      <c r="R1270" s="230">
        <f>Q1270*H1270</f>
        <v>0.12214</v>
      </c>
      <c r="S1270" s="230">
        <v>0</v>
      </c>
      <c r="T1270" s="231">
        <f>S1270*H1270</f>
        <v>0</v>
      </c>
      <c r="AR1270" s="24" t="s">
        <v>214</v>
      </c>
      <c r="AT1270" s="24" t="s">
        <v>176</v>
      </c>
      <c r="AU1270" s="24" t="s">
        <v>79</v>
      </c>
      <c r="AY1270" s="24" t="s">
        <v>174</v>
      </c>
      <c r="BE1270" s="232">
        <f>IF(N1270="základní",J1270,0)</f>
        <v>0</v>
      </c>
      <c r="BF1270" s="232">
        <f>IF(N1270="snížená",J1270,0)</f>
        <v>0</v>
      </c>
      <c r="BG1270" s="232">
        <f>IF(N1270="zákl. přenesená",J1270,0)</f>
        <v>0</v>
      </c>
      <c r="BH1270" s="232">
        <f>IF(N1270="sníž. přenesená",J1270,0)</f>
        <v>0</v>
      </c>
      <c r="BI1270" s="232">
        <f>IF(N1270="nulová",J1270,0)</f>
        <v>0</v>
      </c>
      <c r="BJ1270" s="24" t="s">
        <v>77</v>
      </c>
      <c r="BK1270" s="232">
        <f>ROUND(I1270*H1270,2)</f>
        <v>0</v>
      </c>
      <c r="BL1270" s="24" t="s">
        <v>214</v>
      </c>
      <c r="BM1270" s="24" t="s">
        <v>1666</v>
      </c>
    </row>
    <row r="1271" s="11" customFormat="1">
      <c r="B1271" s="233"/>
      <c r="C1271" s="234"/>
      <c r="D1271" s="235" t="s">
        <v>182</v>
      </c>
      <c r="E1271" s="236" t="s">
        <v>21</v>
      </c>
      <c r="F1271" s="237" t="s">
        <v>1667</v>
      </c>
      <c r="G1271" s="234"/>
      <c r="H1271" s="238">
        <v>165</v>
      </c>
      <c r="I1271" s="239"/>
      <c r="J1271" s="234"/>
      <c r="K1271" s="234"/>
      <c r="L1271" s="240"/>
      <c r="M1271" s="241"/>
      <c r="N1271" s="242"/>
      <c r="O1271" s="242"/>
      <c r="P1271" s="242"/>
      <c r="Q1271" s="242"/>
      <c r="R1271" s="242"/>
      <c r="S1271" s="242"/>
      <c r="T1271" s="243"/>
      <c r="AT1271" s="244" t="s">
        <v>182</v>
      </c>
      <c r="AU1271" s="244" t="s">
        <v>79</v>
      </c>
      <c r="AV1271" s="11" t="s">
        <v>79</v>
      </c>
      <c r="AW1271" s="11" t="s">
        <v>33</v>
      </c>
      <c r="AX1271" s="11" t="s">
        <v>69</v>
      </c>
      <c r="AY1271" s="244" t="s">
        <v>174</v>
      </c>
    </row>
    <row r="1272" s="11" customFormat="1">
      <c r="B1272" s="233"/>
      <c r="C1272" s="234"/>
      <c r="D1272" s="235" t="s">
        <v>182</v>
      </c>
      <c r="E1272" s="236" t="s">
        <v>21</v>
      </c>
      <c r="F1272" s="237" t="s">
        <v>1668</v>
      </c>
      <c r="G1272" s="234"/>
      <c r="H1272" s="238">
        <v>32</v>
      </c>
      <c r="I1272" s="239"/>
      <c r="J1272" s="234"/>
      <c r="K1272" s="234"/>
      <c r="L1272" s="240"/>
      <c r="M1272" s="241"/>
      <c r="N1272" s="242"/>
      <c r="O1272" s="242"/>
      <c r="P1272" s="242"/>
      <c r="Q1272" s="242"/>
      <c r="R1272" s="242"/>
      <c r="S1272" s="242"/>
      <c r="T1272" s="243"/>
      <c r="AT1272" s="244" t="s">
        <v>182</v>
      </c>
      <c r="AU1272" s="244" t="s">
        <v>79</v>
      </c>
      <c r="AV1272" s="11" t="s">
        <v>79</v>
      </c>
      <c r="AW1272" s="11" t="s">
        <v>33</v>
      </c>
      <c r="AX1272" s="11" t="s">
        <v>69</v>
      </c>
      <c r="AY1272" s="244" t="s">
        <v>174</v>
      </c>
    </row>
    <row r="1273" s="12" customFormat="1">
      <c r="B1273" s="245"/>
      <c r="C1273" s="246"/>
      <c r="D1273" s="235" t="s">
        <v>182</v>
      </c>
      <c r="E1273" s="247" t="s">
        <v>21</v>
      </c>
      <c r="F1273" s="248" t="s">
        <v>184</v>
      </c>
      <c r="G1273" s="246"/>
      <c r="H1273" s="249">
        <v>197</v>
      </c>
      <c r="I1273" s="250"/>
      <c r="J1273" s="246"/>
      <c r="K1273" s="246"/>
      <c r="L1273" s="251"/>
      <c r="M1273" s="252"/>
      <c r="N1273" s="253"/>
      <c r="O1273" s="253"/>
      <c r="P1273" s="253"/>
      <c r="Q1273" s="253"/>
      <c r="R1273" s="253"/>
      <c r="S1273" s="253"/>
      <c r="T1273" s="254"/>
      <c r="AT1273" s="255" t="s">
        <v>182</v>
      </c>
      <c r="AU1273" s="255" t="s">
        <v>79</v>
      </c>
      <c r="AV1273" s="12" t="s">
        <v>181</v>
      </c>
      <c r="AW1273" s="12" t="s">
        <v>33</v>
      </c>
      <c r="AX1273" s="12" t="s">
        <v>77</v>
      </c>
      <c r="AY1273" s="255" t="s">
        <v>174</v>
      </c>
    </row>
    <row r="1274" s="1" customFormat="1" ht="16.5" customHeight="1">
      <c r="B1274" s="46"/>
      <c r="C1274" s="266" t="s">
        <v>1669</v>
      </c>
      <c r="D1274" s="266" t="s">
        <v>258</v>
      </c>
      <c r="E1274" s="267" t="s">
        <v>1670</v>
      </c>
      <c r="F1274" s="268" t="s">
        <v>1671</v>
      </c>
      <c r="G1274" s="269" t="s">
        <v>272</v>
      </c>
      <c r="H1274" s="270">
        <v>656.66700000000003</v>
      </c>
      <c r="I1274" s="271"/>
      <c r="J1274" s="272">
        <f>ROUND(I1274*H1274,2)</f>
        <v>0</v>
      </c>
      <c r="K1274" s="268" t="s">
        <v>21</v>
      </c>
      <c r="L1274" s="273"/>
      <c r="M1274" s="274" t="s">
        <v>21</v>
      </c>
      <c r="N1274" s="275" t="s">
        <v>40</v>
      </c>
      <c r="O1274" s="47"/>
      <c r="P1274" s="230">
        <f>O1274*H1274</f>
        <v>0</v>
      </c>
      <c r="Q1274" s="230">
        <v>0</v>
      </c>
      <c r="R1274" s="230">
        <f>Q1274*H1274</f>
        <v>0</v>
      </c>
      <c r="S1274" s="230">
        <v>0</v>
      </c>
      <c r="T1274" s="231">
        <f>S1274*H1274</f>
        <v>0</v>
      </c>
      <c r="AR1274" s="24" t="s">
        <v>252</v>
      </c>
      <c r="AT1274" s="24" t="s">
        <v>258</v>
      </c>
      <c r="AU1274" s="24" t="s">
        <v>79</v>
      </c>
      <c r="AY1274" s="24" t="s">
        <v>174</v>
      </c>
      <c r="BE1274" s="232">
        <f>IF(N1274="základní",J1274,0)</f>
        <v>0</v>
      </c>
      <c r="BF1274" s="232">
        <f>IF(N1274="snížená",J1274,0)</f>
        <v>0</v>
      </c>
      <c r="BG1274" s="232">
        <f>IF(N1274="zákl. přenesená",J1274,0)</f>
        <v>0</v>
      </c>
      <c r="BH1274" s="232">
        <f>IF(N1274="sníž. přenesená",J1274,0)</f>
        <v>0</v>
      </c>
      <c r="BI1274" s="232">
        <f>IF(N1274="nulová",J1274,0)</f>
        <v>0</v>
      </c>
      <c r="BJ1274" s="24" t="s">
        <v>77</v>
      </c>
      <c r="BK1274" s="232">
        <f>ROUND(I1274*H1274,2)</f>
        <v>0</v>
      </c>
      <c r="BL1274" s="24" t="s">
        <v>214</v>
      </c>
      <c r="BM1274" s="24" t="s">
        <v>1672</v>
      </c>
    </row>
    <row r="1275" s="1" customFormat="1" ht="25.5" customHeight="1">
      <c r="B1275" s="46"/>
      <c r="C1275" s="221" t="s">
        <v>948</v>
      </c>
      <c r="D1275" s="221" t="s">
        <v>176</v>
      </c>
      <c r="E1275" s="222" t="s">
        <v>1673</v>
      </c>
      <c r="F1275" s="223" t="s">
        <v>1674</v>
      </c>
      <c r="G1275" s="224" t="s">
        <v>201</v>
      </c>
      <c r="H1275" s="225">
        <v>927.35799999999995</v>
      </c>
      <c r="I1275" s="226"/>
      <c r="J1275" s="227">
        <f>ROUND(I1275*H1275,2)</f>
        <v>0</v>
      </c>
      <c r="K1275" s="223" t="s">
        <v>180</v>
      </c>
      <c r="L1275" s="72"/>
      <c r="M1275" s="228" t="s">
        <v>21</v>
      </c>
      <c r="N1275" s="229" t="s">
        <v>40</v>
      </c>
      <c r="O1275" s="47"/>
      <c r="P1275" s="230">
        <f>O1275*H1275</f>
        <v>0</v>
      </c>
      <c r="Q1275" s="230">
        <v>0.0036700000000000001</v>
      </c>
      <c r="R1275" s="230">
        <f>Q1275*H1275</f>
        <v>3.4034038600000001</v>
      </c>
      <c r="S1275" s="230">
        <v>0</v>
      </c>
      <c r="T1275" s="231">
        <f>S1275*H1275</f>
        <v>0</v>
      </c>
      <c r="AR1275" s="24" t="s">
        <v>214</v>
      </c>
      <c r="AT1275" s="24" t="s">
        <v>176</v>
      </c>
      <c r="AU1275" s="24" t="s">
        <v>79</v>
      </c>
      <c r="AY1275" s="24" t="s">
        <v>174</v>
      </c>
      <c r="BE1275" s="232">
        <f>IF(N1275="základní",J1275,0)</f>
        <v>0</v>
      </c>
      <c r="BF1275" s="232">
        <f>IF(N1275="snížená",J1275,0)</f>
        <v>0</v>
      </c>
      <c r="BG1275" s="232">
        <f>IF(N1275="zákl. přenesená",J1275,0)</f>
        <v>0</v>
      </c>
      <c r="BH1275" s="232">
        <f>IF(N1275="sníž. přenesená",J1275,0)</f>
        <v>0</v>
      </c>
      <c r="BI1275" s="232">
        <f>IF(N1275="nulová",J1275,0)</f>
        <v>0</v>
      </c>
      <c r="BJ1275" s="24" t="s">
        <v>77</v>
      </c>
      <c r="BK1275" s="232">
        <f>ROUND(I1275*H1275,2)</f>
        <v>0</v>
      </c>
      <c r="BL1275" s="24" t="s">
        <v>214</v>
      </c>
      <c r="BM1275" s="24" t="s">
        <v>1675</v>
      </c>
    </row>
    <row r="1276" s="13" customFormat="1">
      <c r="B1276" s="256"/>
      <c r="C1276" s="257"/>
      <c r="D1276" s="235" t="s">
        <v>182</v>
      </c>
      <c r="E1276" s="258" t="s">
        <v>21</v>
      </c>
      <c r="F1276" s="259" t="s">
        <v>1676</v>
      </c>
      <c r="G1276" s="257"/>
      <c r="H1276" s="258" t="s">
        <v>21</v>
      </c>
      <c r="I1276" s="260"/>
      <c r="J1276" s="257"/>
      <c r="K1276" s="257"/>
      <c r="L1276" s="261"/>
      <c r="M1276" s="262"/>
      <c r="N1276" s="263"/>
      <c r="O1276" s="263"/>
      <c r="P1276" s="263"/>
      <c r="Q1276" s="263"/>
      <c r="R1276" s="263"/>
      <c r="S1276" s="263"/>
      <c r="T1276" s="264"/>
      <c r="AT1276" s="265" t="s">
        <v>182</v>
      </c>
      <c r="AU1276" s="265" t="s">
        <v>79</v>
      </c>
      <c r="AV1276" s="13" t="s">
        <v>77</v>
      </c>
      <c r="AW1276" s="13" t="s">
        <v>33</v>
      </c>
      <c r="AX1276" s="13" t="s">
        <v>69</v>
      </c>
      <c r="AY1276" s="265" t="s">
        <v>174</v>
      </c>
    </row>
    <row r="1277" s="13" customFormat="1">
      <c r="B1277" s="256"/>
      <c r="C1277" s="257"/>
      <c r="D1277" s="235" t="s">
        <v>182</v>
      </c>
      <c r="E1277" s="258" t="s">
        <v>21</v>
      </c>
      <c r="F1277" s="259" t="s">
        <v>342</v>
      </c>
      <c r="G1277" s="257"/>
      <c r="H1277" s="258" t="s">
        <v>21</v>
      </c>
      <c r="I1277" s="260"/>
      <c r="J1277" s="257"/>
      <c r="K1277" s="257"/>
      <c r="L1277" s="261"/>
      <c r="M1277" s="262"/>
      <c r="N1277" s="263"/>
      <c r="O1277" s="263"/>
      <c r="P1277" s="263"/>
      <c r="Q1277" s="263"/>
      <c r="R1277" s="263"/>
      <c r="S1277" s="263"/>
      <c r="T1277" s="264"/>
      <c r="AT1277" s="265" t="s">
        <v>182</v>
      </c>
      <c r="AU1277" s="265" t="s">
        <v>79</v>
      </c>
      <c r="AV1277" s="13" t="s">
        <v>77</v>
      </c>
      <c r="AW1277" s="13" t="s">
        <v>33</v>
      </c>
      <c r="AX1277" s="13" t="s">
        <v>69</v>
      </c>
      <c r="AY1277" s="265" t="s">
        <v>174</v>
      </c>
    </row>
    <row r="1278" s="13" customFormat="1">
      <c r="B1278" s="256"/>
      <c r="C1278" s="257"/>
      <c r="D1278" s="235" t="s">
        <v>182</v>
      </c>
      <c r="E1278" s="258" t="s">
        <v>21</v>
      </c>
      <c r="F1278" s="259" t="s">
        <v>536</v>
      </c>
      <c r="G1278" s="257"/>
      <c r="H1278" s="258" t="s">
        <v>21</v>
      </c>
      <c r="I1278" s="260"/>
      <c r="J1278" s="257"/>
      <c r="K1278" s="257"/>
      <c r="L1278" s="261"/>
      <c r="M1278" s="262"/>
      <c r="N1278" s="263"/>
      <c r="O1278" s="263"/>
      <c r="P1278" s="263"/>
      <c r="Q1278" s="263"/>
      <c r="R1278" s="263"/>
      <c r="S1278" s="263"/>
      <c r="T1278" s="264"/>
      <c r="AT1278" s="265" t="s">
        <v>182</v>
      </c>
      <c r="AU1278" s="265" t="s">
        <v>79</v>
      </c>
      <c r="AV1278" s="13" t="s">
        <v>77</v>
      </c>
      <c r="AW1278" s="13" t="s">
        <v>33</v>
      </c>
      <c r="AX1278" s="13" t="s">
        <v>69</v>
      </c>
      <c r="AY1278" s="265" t="s">
        <v>174</v>
      </c>
    </row>
    <row r="1279" s="11" customFormat="1">
      <c r="B1279" s="233"/>
      <c r="C1279" s="234"/>
      <c r="D1279" s="235" t="s">
        <v>182</v>
      </c>
      <c r="E1279" s="236" t="s">
        <v>21</v>
      </c>
      <c r="F1279" s="237" t="s">
        <v>1677</v>
      </c>
      <c r="G1279" s="234"/>
      <c r="H1279" s="238">
        <v>23.079999999999998</v>
      </c>
      <c r="I1279" s="239"/>
      <c r="J1279" s="234"/>
      <c r="K1279" s="234"/>
      <c r="L1279" s="240"/>
      <c r="M1279" s="241"/>
      <c r="N1279" s="242"/>
      <c r="O1279" s="242"/>
      <c r="P1279" s="242"/>
      <c r="Q1279" s="242"/>
      <c r="R1279" s="242"/>
      <c r="S1279" s="242"/>
      <c r="T1279" s="243"/>
      <c r="AT1279" s="244" t="s">
        <v>182</v>
      </c>
      <c r="AU1279" s="244" t="s">
        <v>79</v>
      </c>
      <c r="AV1279" s="11" t="s">
        <v>79</v>
      </c>
      <c r="AW1279" s="11" t="s">
        <v>33</v>
      </c>
      <c r="AX1279" s="11" t="s">
        <v>69</v>
      </c>
      <c r="AY1279" s="244" t="s">
        <v>174</v>
      </c>
    </row>
    <row r="1280" s="11" customFormat="1">
      <c r="B1280" s="233"/>
      <c r="C1280" s="234"/>
      <c r="D1280" s="235" t="s">
        <v>182</v>
      </c>
      <c r="E1280" s="236" t="s">
        <v>21</v>
      </c>
      <c r="F1280" s="237" t="s">
        <v>1678</v>
      </c>
      <c r="G1280" s="234"/>
      <c r="H1280" s="238">
        <v>119.51000000000001</v>
      </c>
      <c r="I1280" s="239"/>
      <c r="J1280" s="234"/>
      <c r="K1280" s="234"/>
      <c r="L1280" s="240"/>
      <c r="M1280" s="241"/>
      <c r="N1280" s="242"/>
      <c r="O1280" s="242"/>
      <c r="P1280" s="242"/>
      <c r="Q1280" s="242"/>
      <c r="R1280" s="242"/>
      <c r="S1280" s="242"/>
      <c r="T1280" s="243"/>
      <c r="AT1280" s="244" t="s">
        <v>182</v>
      </c>
      <c r="AU1280" s="244" t="s">
        <v>79</v>
      </c>
      <c r="AV1280" s="11" t="s">
        <v>79</v>
      </c>
      <c r="AW1280" s="11" t="s">
        <v>33</v>
      </c>
      <c r="AX1280" s="11" t="s">
        <v>69</v>
      </c>
      <c r="AY1280" s="244" t="s">
        <v>174</v>
      </c>
    </row>
    <row r="1281" s="11" customFormat="1">
      <c r="B1281" s="233"/>
      <c r="C1281" s="234"/>
      <c r="D1281" s="235" t="s">
        <v>182</v>
      </c>
      <c r="E1281" s="236" t="s">
        <v>21</v>
      </c>
      <c r="F1281" s="237" t="s">
        <v>1679</v>
      </c>
      <c r="G1281" s="234"/>
      <c r="H1281" s="238">
        <v>24</v>
      </c>
      <c r="I1281" s="239"/>
      <c r="J1281" s="234"/>
      <c r="K1281" s="234"/>
      <c r="L1281" s="240"/>
      <c r="M1281" s="241"/>
      <c r="N1281" s="242"/>
      <c r="O1281" s="242"/>
      <c r="P1281" s="242"/>
      <c r="Q1281" s="242"/>
      <c r="R1281" s="242"/>
      <c r="S1281" s="242"/>
      <c r="T1281" s="243"/>
      <c r="AT1281" s="244" t="s">
        <v>182</v>
      </c>
      <c r="AU1281" s="244" t="s">
        <v>79</v>
      </c>
      <c r="AV1281" s="11" t="s">
        <v>79</v>
      </c>
      <c r="AW1281" s="11" t="s">
        <v>33</v>
      </c>
      <c r="AX1281" s="11" t="s">
        <v>69</v>
      </c>
      <c r="AY1281" s="244" t="s">
        <v>174</v>
      </c>
    </row>
    <row r="1282" s="13" customFormat="1">
      <c r="B1282" s="256"/>
      <c r="C1282" s="257"/>
      <c r="D1282" s="235" t="s">
        <v>182</v>
      </c>
      <c r="E1282" s="258" t="s">
        <v>21</v>
      </c>
      <c r="F1282" s="259" t="s">
        <v>1030</v>
      </c>
      <c r="G1282" s="257"/>
      <c r="H1282" s="258" t="s">
        <v>21</v>
      </c>
      <c r="I1282" s="260"/>
      <c r="J1282" s="257"/>
      <c r="K1282" s="257"/>
      <c r="L1282" s="261"/>
      <c r="M1282" s="262"/>
      <c r="N1282" s="263"/>
      <c r="O1282" s="263"/>
      <c r="P1282" s="263"/>
      <c r="Q1282" s="263"/>
      <c r="R1282" s="263"/>
      <c r="S1282" s="263"/>
      <c r="T1282" s="264"/>
      <c r="AT1282" s="265" t="s">
        <v>182</v>
      </c>
      <c r="AU1282" s="265" t="s">
        <v>79</v>
      </c>
      <c r="AV1282" s="13" t="s">
        <v>77</v>
      </c>
      <c r="AW1282" s="13" t="s">
        <v>33</v>
      </c>
      <c r="AX1282" s="13" t="s">
        <v>69</v>
      </c>
      <c r="AY1282" s="265" t="s">
        <v>174</v>
      </c>
    </row>
    <row r="1283" s="11" customFormat="1">
      <c r="B1283" s="233"/>
      <c r="C1283" s="234"/>
      <c r="D1283" s="235" t="s">
        <v>182</v>
      </c>
      <c r="E1283" s="236" t="s">
        <v>21</v>
      </c>
      <c r="F1283" s="237" t="s">
        <v>1031</v>
      </c>
      <c r="G1283" s="234"/>
      <c r="H1283" s="238">
        <v>7.4400000000000004</v>
      </c>
      <c r="I1283" s="239"/>
      <c r="J1283" s="234"/>
      <c r="K1283" s="234"/>
      <c r="L1283" s="240"/>
      <c r="M1283" s="241"/>
      <c r="N1283" s="242"/>
      <c r="O1283" s="242"/>
      <c r="P1283" s="242"/>
      <c r="Q1283" s="242"/>
      <c r="R1283" s="242"/>
      <c r="S1283" s="242"/>
      <c r="T1283" s="243"/>
      <c r="AT1283" s="244" t="s">
        <v>182</v>
      </c>
      <c r="AU1283" s="244" t="s">
        <v>79</v>
      </c>
      <c r="AV1283" s="11" t="s">
        <v>79</v>
      </c>
      <c r="AW1283" s="11" t="s">
        <v>33</v>
      </c>
      <c r="AX1283" s="11" t="s">
        <v>69</v>
      </c>
      <c r="AY1283" s="244" t="s">
        <v>174</v>
      </c>
    </row>
    <row r="1284" s="13" customFormat="1">
      <c r="B1284" s="256"/>
      <c r="C1284" s="257"/>
      <c r="D1284" s="235" t="s">
        <v>182</v>
      </c>
      <c r="E1284" s="258" t="s">
        <v>21</v>
      </c>
      <c r="F1284" s="259" t="s">
        <v>540</v>
      </c>
      <c r="G1284" s="257"/>
      <c r="H1284" s="258" t="s">
        <v>21</v>
      </c>
      <c r="I1284" s="260"/>
      <c r="J1284" s="257"/>
      <c r="K1284" s="257"/>
      <c r="L1284" s="261"/>
      <c r="M1284" s="262"/>
      <c r="N1284" s="263"/>
      <c r="O1284" s="263"/>
      <c r="P1284" s="263"/>
      <c r="Q1284" s="263"/>
      <c r="R1284" s="263"/>
      <c r="S1284" s="263"/>
      <c r="T1284" s="264"/>
      <c r="AT1284" s="265" t="s">
        <v>182</v>
      </c>
      <c r="AU1284" s="265" t="s">
        <v>79</v>
      </c>
      <c r="AV1284" s="13" t="s">
        <v>77</v>
      </c>
      <c r="AW1284" s="13" t="s">
        <v>33</v>
      </c>
      <c r="AX1284" s="13" t="s">
        <v>69</v>
      </c>
      <c r="AY1284" s="265" t="s">
        <v>174</v>
      </c>
    </row>
    <row r="1285" s="11" customFormat="1">
      <c r="B1285" s="233"/>
      <c r="C1285" s="234"/>
      <c r="D1285" s="235" t="s">
        <v>182</v>
      </c>
      <c r="E1285" s="236" t="s">
        <v>21</v>
      </c>
      <c r="F1285" s="237" t="s">
        <v>1680</v>
      </c>
      <c r="G1285" s="234"/>
      <c r="H1285" s="238">
        <v>65.790000000000006</v>
      </c>
      <c r="I1285" s="239"/>
      <c r="J1285" s="234"/>
      <c r="K1285" s="234"/>
      <c r="L1285" s="240"/>
      <c r="M1285" s="241"/>
      <c r="N1285" s="242"/>
      <c r="O1285" s="242"/>
      <c r="P1285" s="242"/>
      <c r="Q1285" s="242"/>
      <c r="R1285" s="242"/>
      <c r="S1285" s="242"/>
      <c r="T1285" s="243"/>
      <c r="AT1285" s="244" t="s">
        <v>182</v>
      </c>
      <c r="AU1285" s="244" t="s">
        <v>79</v>
      </c>
      <c r="AV1285" s="11" t="s">
        <v>79</v>
      </c>
      <c r="AW1285" s="11" t="s">
        <v>33</v>
      </c>
      <c r="AX1285" s="11" t="s">
        <v>69</v>
      </c>
      <c r="AY1285" s="244" t="s">
        <v>174</v>
      </c>
    </row>
    <row r="1286" s="11" customFormat="1">
      <c r="B1286" s="233"/>
      <c r="C1286" s="234"/>
      <c r="D1286" s="235" t="s">
        <v>182</v>
      </c>
      <c r="E1286" s="236" t="s">
        <v>21</v>
      </c>
      <c r="F1286" s="237" t="s">
        <v>1681</v>
      </c>
      <c r="G1286" s="234"/>
      <c r="H1286" s="238">
        <v>175.06</v>
      </c>
      <c r="I1286" s="239"/>
      <c r="J1286" s="234"/>
      <c r="K1286" s="234"/>
      <c r="L1286" s="240"/>
      <c r="M1286" s="241"/>
      <c r="N1286" s="242"/>
      <c r="O1286" s="242"/>
      <c r="P1286" s="242"/>
      <c r="Q1286" s="242"/>
      <c r="R1286" s="242"/>
      <c r="S1286" s="242"/>
      <c r="T1286" s="243"/>
      <c r="AT1286" s="244" t="s">
        <v>182</v>
      </c>
      <c r="AU1286" s="244" t="s">
        <v>79</v>
      </c>
      <c r="AV1286" s="11" t="s">
        <v>79</v>
      </c>
      <c r="AW1286" s="11" t="s">
        <v>33</v>
      </c>
      <c r="AX1286" s="11" t="s">
        <v>69</v>
      </c>
      <c r="AY1286" s="244" t="s">
        <v>174</v>
      </c>
    </row>
    <row r="1287" s="13" customFormat="1">
      <c r="B1287" s="256"/>
      <c r="C1287" s="257"/>
      <c r="D1287" s="235" t="s">
        <v>182</v>
      </c>
      <c r="E1287" s="258" t="s">
        <v>21</v>
      </c>
      <c r="F1287" s="259" t="s">
        <v>1682</v>
      </c>
      <c r="G1287" s="257"/>
      <c r="H1287" s="258" t="s">
        <v>21</v>
      </c>
      <c r="I1287" s="260"/>
      <c r="J1287" s="257"/>
      <c r="K1287" s="257"/>
      <c r="L1287" s="261"/>
      <c r="M1287" s="262"/>
      <c r="N1287" s="263"/>
      <c r="O1287" s="263"/>
      <c r="P1287" s="263"/>
      <c r="Q1287" s="263"/>
      <c r="R1287" s="263"/>
      <c r="S1287" s="263"/>
      <c r="T1287" s="264"/>
      <c r="AT1287" s="265" t="s">
        <v>182</v>
      </c>
      <c r="AU1287" s="265" t="s">
        <v>79</v>
      </c>
      <c r="AV1287" s="13" t="s">
        <v>77</v>
      </c>
      <c r="AW1287" s="13" t="s">
        <v>33</v>
      </c>
      <c r="AX1287" s="13" t="s">
        <v>69</v>
      </c>
      <c r="AY1287" s="265" t="s">
        <v>174</v>
      </c>
    </row>
    <row r="1288" s="11" customFormat="1">
      <c r="B1288" s="233"/>
      <c r="C1288" s="234"/>
      <c r="D1288" s="235" t="s">
        <v>182</v>
      </c>
      <c r="E1288" s="236" t="s">
        <v>21</v>
      </c>
      <c r="F1288" s="237" t="s">
        <v>1683</v>
      </c>
      <c r="G1288" s="234"/>
      <c r="H1288" s="238">
        <v>428</v>
      </c>
      <c r="I1288" s="239"/>
      <c r="J1288" s="234"/>
      <c r="K1288" s="234"/>
      <c r="L1288" s="240"/>
      <c r="M1288" s="241"/>
      <c r="N1288" s="242"/>
      <c r="O1288" s="242"/>
      <c r="P1288" s="242"/>
      <c r="Q1288" s="242"/>
      <c r="R1288" s="242"/>
      <c r="S1288" s="242"/>
      <c r="T1288" s="243"/>
      <c r="AT1288" s="244" t="s">
        <v>182</v>
      </c>
      <c r="AU1288" s="244" t="s">
        <v>79</v>
      </c>
      <c r="AV1288" s="11" t="s">
        <v>79</v>
      </c>
      <c r="AW1288" s="11" t="s">
        <v>33</v>
      </c>
      <c r="AX1288" s="11" t="s">
        <v>69</v>
      </c>
      <c r="AY1288" s="244" t="s">
        <v>174</v>
      </c>
    </row>
    <row r="1289" s="11" customFormat="1">
      <c r="B1289" s="233"/>
      <c r="C1289" s="234"/>
      <c r="D1289" s="235" t="s">
        <v>182</v>
      </c>
      <c r="E1289" s="236" t="s">
        <v>21</v>
      </c>
      <c r="F1289" s="237" t="s">
        <v>994</v>
      </c>
      <c r="G1289" s="234"/>
      <c r="H1289" s="238">
        <v>73.709999999999994</v>
      </c>
      <c r="I1289" s="239"/>
      <c r="J1289" s="234"/>
      <c r="K1289" s="234"/>
      <c r="L1289" s="240"/>
      <c r="M1289" s="241"/>
      <c r="N1289" s="242"/>
      <c r="O1289" s="242"/>
      <c r="P1289" s="242"/>
      <c r="Q1289" s="242"/>
      <c r="R1289" s="242"/>
      <c r="S1289" s="242"/>
      <c r="T1289" s="243"/>
      <c r="AT1289" s="244" t="s">
        <v>182</v>
      </c>
      <c r="AU1289" s="244" t="s">
        <v>79</v>
      </c>
      <c r="AV1289" s="11" t="s">
        <v>79</v>
      </c>
      <c r="AW1289" s="11" t="s">
        <v>33</v>
      </c>
      <c r="AX1289" s="11" t="s">
        <v>69</v>
      </c>
      <c r="AY1289" s="244" t="s">
        <v>174</v>
      </c>
    </row>
    <row r="1290" s="11" customFormat="1">
      <c r="B1290" s="233"/>
      <c r="C1290" s="234"/>
      <c r="D1290" s="235" t="s">
        <v>182</v>
      </c>
      <c r="E1290" s="236" t="s">
        <v>21</v>
      </c>
      <c r="F1290" s="237" t="s">
        <v>772</v>
      </c>
      <c r="G1290" s="234"/>
      <c r="H1290" s="238">
        <v>4.7999999999999998</v>
      </c>
      <c r="I1290" s="239"/>
      <c r="J1290" s="234"/>
      <c r="K1290" s="234"/>
      <c r="L1290" s="240"/>
      <c r="M1290" s="241"/>
      <c r="N1290" s="242"/>
      <c r="O1290" s="242"/>
      <c r="P1290" s="242"/>
      <c r="Q1290" s="242"/>
      <c r="R1290" s="242"/>
      <c r="S1290" s="242"/>
      <c r="T1290" s="243"/>
      <c r="AT1290" s="244" t="s">
        <v>182</v>
      </c>
      <c r="AU1290" s="244" t="s">
        <v>79</v>
      </c>
      <c r="AV1290" s="11" t="s">
        <v>79</v>
      </c>
      <c r="AW1290" s="11" t="s">
        <v>33</v>
      </c>
      <c r="AX1290" s="11" t="s">
        <v>69</v>
      </c>
      <c r="AY1290" s="244" t="s">
        <v>174</v>
      </c>
    </row>
    <row r="1291" s="11" customFormat="1">
      <c r="B1291" s="233"/>
      <c r="C1291" s="234"/>
      <c r="D1291" s="235" t="s">
        <v>182</v>
      </c>
      <c r="E1291" s="236" t="s">
        <v>21</v>
      </c>
      <c r="F1291" s="237" t="s">
        <v>1684</v>
      </c>
      <c r="G1291" s="234"/>
      <c r="H1291" s="238">
        <v>5.968</v>
      </c>
      <c r="I1291" s="239"/>
      <c r="J1291" s="234"/>
      <c r="K1291" s="234"/>
      <c r="L1291" s="240"/>
      <c r="M1291" s="241"/>
      <c r="N1291" s="242"/>
      <c r="O1291" s="242"/>
      <c r="P1291" s="242"/>
      <c r="Q1291" s="242"/>
      <c r="R1291" s="242"/>
      <c r="S1291" s="242"/>
      <c r="T1291" s="243"/>
      <c r="AT1291" s="244" t="s">
        <v>182</v>
      </c>
      <c r="AU1291" s="244" t="s">
        <v>79</v>
      </c>
      <c r="AV1291" s="11" t="s">
        <v>79</v>
      </c>
      <c r="AW1291" s="11" t="s">
        <v>33</v>
      </c>
      <c r="AX1291" s="11" t="s">
        <v>69</v>
      </c>
      <c r="AY1291" s="244" t="s">
        <v>174</v>
      </c>
    </row>
    <row r="1292" s="12" customFormat="1">
      <c r="B1292" s="245"/>
      <c r="C1292" s="246"/>
      <c r="D1292" s="235" t="s">
        <v>182</v>
      </c>
      <c r="E1292" s="247" t="s">
        <v>21</v>
      </c>
      <c r="F1292" s="248" t="s">
        <v>184</v>
      </c>
      <c r="G1292" s="246"/>
      <c r="H1292" s="249">
        <v>927.35799999999995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AT1292" s="255" t="s">
        <v>182</v>
      </c>
      <c r="AU1292" s="255" t="s">
        <v>79</v>
      </c>
      <c r="AV1292" s="12" t="s">
        <v>181</v>
      </c>
      <c r="AW1292" s="12" t="s">
        <v>33</v>
      </c>
      <c r="AX1292" s="12" t="s">
        <v>77</v>
      </c>
      <c r="AY1292" s="255" t="s">
        <v>174</v>
      </c>
    </row>
    <row r="1293" s="1" customFormat="1" ht="16.5" customHeight="1">
      <c r="B1293" s="46"/>
      <c r="C1293" s="266" t="s">
        <v>1685</v>
      </c>
      <c r="D1293" s="266" t="s">
        <v>258</v>
      </c>
      <c r="E1293" s="267" t="s">
        <v>1661</v>
      </c>
      <c r="F1293" s="268" t="s">
        <v>1662</v>
      </c>
      <c r="G1293" s="269" t="s">
        <v>201</v>
      </c>
      <c r="H1293" s="270">
        <v>1020.0940000000001</v>
      </c>
      <c r="I1293" s="271"/>
      <c r="J1293" s="272">
        <f>ROUND(I1293*H1293,2)</f>
        <v>0</v>
      </c>
      <c r="K1293" s="268" t="s">
        <v>21</v>
      </c>
      <c r="L1293" s="273"/>
      <c r="M1293" s="274" t="s">
        <v>21</v>
      </c>
      <c r="N1293" s="275" t="s">
        <v>40</v>
      </c>
      <c r="O1293" s="47"/>
      <c r="P1293" s="230">
        <f>O1293*H1293</f>
        <v>0</v>
      </c>
      <c r="Q1293" s="230">
        <v>0</v>
      </c>
      <c r="R1293" s="230">
        <f>Q1293*H1293</f>
        <v>0</v>
      </c>
      <c r="S1293" s="230">
        <v>0</v>
      </c>
      <c r="T1293" s="231">
        <f>S1293*H1293</f>
        <v>0</v>
      </c>
      <c r="AR1293" s="24" t="s">
        <v>252</v>
      </c>
      <c r="AT1293" s="24" t="s">
        <v>258</v>
      </c>
      <c r="AU1293" s="24" t="s">
        <v>79</v>
      </c>
      <c r="AY1293" s="24" t="s">
        <v>174</v>
      </c>
      <c r="BE1293" s="232">
        <f>IF(N1293="základní",J1293,0)</f>
        <v>0</v>
      </c>
      <c r="BF1293" s="232">
        <f>IF(N1293="snížená",J1293,0)</f>
        <v>0</v>
      </c>
      <c r="BG1293" s="232">
        <f>IF(N1293="zákl. přenesená",J1293,0)</f>
        <v>0</v>
      </c>
      <c r="BH1293" s="232">
        <f>IF(N1293="sníž. přenesená",J1293,0)</f>
        <v>0</v>
      </c>
      <c r="BI1293" s="232">
        <f>IF(N1293="nulová",J1293,0)</f>
        <v>0</v>
      </c>
      <c r="BJ1293" s="24" t="s">
        <v>77</v>
      </c>
      <c r="BK1293" s="232">
        <f>ROUND(I1293*H1293,2)</f>
        <v>0</v>
      </c>
      <c r="BL1293" s="24" t="s">
        <v>214</v>
      </c>
      <c r="BM1293" s="24" t="s">
        <v>1686</v>
      </c>
    </row>
    <row r="1294" s="1" customFormat="1" ht="16.5" customHeight="1">
      <c r="B1294" s="46"/>
      <c r="C1294" s="221" t="s">
        <v>951</v>
      </c>
      <c r="D1294" s="221" t="s">
        <v>176</v>
      </c>
      <c r="E1294" s="222" t="s">
        <v>1687</v>
      </c>
      <c r="F1294" s="223" t="s">
        <v>1688</v>
      </c>
      <c r="G1294" s="224" t="s">
        <v>201</v>
      </c>
      <c r="H1294" s="225">
        <v>39.5</v>
      </c>
      <c r="I1294" s="226"/>
      <c r="J1294" s="227">
        <f>ROUND(I1294*H1294,2)</f>
        <v>0</v>
      </c>
      <c r="K1294" s="223" t="s">
        <v>180</v>
      </c>
      <c r="L1294" s="72"/>
      <c r="M1294" s="228" t="s">
        <v>21</v>
      </c>
      <c r="N1294" s="229" t="s">
        <v>40</v>
      </c>
      <c r="O1294" s="47"/>
      <c r="P1294" s="230">
        <f>O1294*H1294</f>
        <v>0</v>
      </c>
      <c r="Q1294" s="230">
        <v>0</v>
      </c>
      <c r="R1294" s="230">
        <f>Q1294*H1294</f>
        <v>0</v>
      </c>
      <c r="S1294" s="230">
        <v>0</v>
      </c>
      <c r="T1294" s="231">
        <f>S1294*H1294</f>
        <v>0</v>
      </c>
      <c r="AR1294" s="24" t="s">
        <v>214</v>
      </c>
      <c r="AT1294" s="24" t="s">
        <v>176</v>
      </c>
      <c r="AU1294" s="24" t="s">
        <v>79</v>
      </c>
      <c r="AY1294" s="24" t="s">
        <v>174</v>
      </c>
      <c r="BE1294" s="232">
        <f>IF(N1294="základní",J1294,0)</f>
        <v>0</v>
      </c>
      <c r="BF1294" s="232">
        <f>IF(N1294="snížená",J1294,0)</f>
        <v>0</v>
      </c>
      <c r="BG1294" s="232">
        <f>IF(N1294="zákl. přenesená",J1294,0)</f>
        <v>0</v>
      </c>
      <c r="BH1294" s="232">
        <f>IF(N1294="sníž. přenesená",J1294,0)</f>
        <v>0</v>
      </c>
      <c r="BI1294" s="232">
        <f>IF(N1294="nulová",J1294,0)</f>
        <v>0</v>
      </c>
      <c r="BJ1294" s="24" t="s">
        <v>77</v>
      </c>
      <c r="BK1294" s="232">
        <f>ROUND(I1294*H1294,2)</f>
        <v>0</v>
      </c>
      <c r="BL1294" s="24" t="s">
        <v>214</v>
      </c>
      <c r="BM1294" s="24" t="s">
        <v>1689</v>
      </c>
    </row>
    <row r="1295" s="13" customFormat="1">
      <c r="B1295" s="256"/>
      <c r="C1295" s="257"/>
      <c r="D1295" s="235" t="s">
        <v>182</v>
      </c>
      <c r="E1295" s="258" t="s">
        <v>21</v>
      </c>
      <c r="F1295" s="259" t="s">
        <v>342</v>
      </c>
      <c r="G1295" s="257"/>
      <c r="H1295" s="258" t="s">
        <v>21</v>
      </c>
      <c r="I1295" s="260"/>
      <c r="J1295" s="257"/>
      <c r="K1295" s="257"/>
      <c r="L1295" s="261"/>
      <c r="M1295" s="262"/>
      <c r="N1295" s="263"/>
      <c r="O1295" s="263"/>
      <c r="P1295" s="263"/>
      <c r="Q1295" s="263"/>
      <c r="R1295" s="263"/>
      <c r="S1295" s="263"/>
      <c r="T1295" s="264"/>
      <c r="AT1295" s="265" t="s">
        <v>182</v>
      </c>
      <c r="AU1295" s="265" t="s">
        <v>79</v>
      </c>
      <c r="AV1295" s="13" t="s">
        <v>77</v>
      </c>
      <c r="AW1295" s="13" t="s">
        <v>33</v>
      </c>
      <c r="AX1295" s="13" t="s">
        <v>69</v>
      </c>
      <c r="AY1295" s="265" t="s">
        <v>174</v>
      </c>
    </row>
    <row r="1296" s="13" customFormat="1">
      <c r="B1296" s="256"/>
      <c r="C1296" s="257"/>
      <c r="D1296" s="235" t="s">
        <v>182</v>
      </c>
      <c r="E1296" s="258" t="s">
        <v>21</v>
      </c>
      <c r="F1296" s="259" t="s">
        <v>536</v>
      </c>
      <c r="G1296" s="257"/>
      <c r="H1296" s="258" t="s">
        <v>21</v>
      </c>
      <c r="I1296" s="260"/>
      <c r="J1296" s="257"/>
      <c r="K1296" s="257"/>
      <c r="L1296" s="261"/>
      <c r="M1296" s="262"/>
      <c r="N1296" s="263"/>
      <c r="O1296" s="263"/>
      <c r="P1296" s="263"/>
      <c r="Q1296" s="263"/>
      <c r="R1296" s="263"/>
      <c r="S1296" s="263"/>
      <c r="T1296" s="264"/>
      <c r="AT1296" s="265" t="s">
        <v>182</v>
      </c>
      <c r="AU1296" s="265" t="s">
        <v>79</v>
      </c>
      <c r="AV1296" s="13" t="s">
        <v>77</v>
      </c>
      <c r="AW1296" s="13" t="s">
        <v>33</v>
      </c>
      <c r="AX1296" s="13" t="s">
        <v>69</v>
      </c>
      <c r="AY1296" s="265" t="s">
        <v>174</v>
      </c>
    </row>
    <row r="1297" s="11" customFormat="1">
      <c r="B1297" s="233"/>
      <c r="C1297" s="234"/>
      <c r="D1297" s="235" t="s">
        <v>182</v>
      </c>
      <c r="E1297" s="236" t="s">
        <v>21</v>
      </c>
      <c r="F1297" s="237" t="s">
        <v>1690</v>
      </c>
      <c r="G1297" s="234"/>
      <c r="H1297" s="238">
        <v>4.5700000000000003</v>
      </c>
      <c r="I1297" s="239"/>
      <c r="J1297" s="234"/>
      <c r="K1297" s="234"/>
      <c r="L1297" s="240"/>
      <c r="M1297" s="241"/>
      <c r="N1297" s="242"/>
      <c r="O1297" s="242"/>
      <c r="P1297" s="242"/>
      <c r="Q1297" s="242"/>
      <c r="R1297" s="242"/>
      <c r="S1297" s="242"/>
      <c r="T1297" s="243"/>
      <c r="AT1297" s="244" t="s">
        <v>182</v>
      </c>
      <c r="AU1297" s="244" t="s">
        <v>79</v>
      </c>
      <c r="AV1297" s="11" t="s">
        <v>79</v>
      </c>
      <c r="AW1297" s="11" t="s">
        <v>33</v>
      </c>
      <c r="AX1297" s="11" t="s">
        <v>69</v>
      </c>
      <c r="AY1297" s="244" t="s">
        <v>174</v>
      </c>
    </row>
    <row r="1298" s="11" customFormat="1">
      <c r="B1298" s="233"/>
      <c r="C1298" s="234"/>
      <c r="D1298" s="235" t="s">
        <v>182</v>
      </c>
      <c r="E1298" s="236" t="s">
        <v>21</v>
      </c>
      <c r="F1298" s="237" t="s">
        <v>1691</v>
      </c>
      <c r="G1298" s="234"/>
      <c r="H1298" s="238">
        <v>15.49</v>
      </c>
      <c r="I1298" s="239"/>
      <c r="J1298" s="234"/>
      <c r="K1298" s="234"/>
      <c r="L1298" s="240"/>
      <c r="M1298" s="241"/>
      <c r="N1298" s="242"/>
      <c r="O1298" s="242"/>
      <c r="P1298" s="242"/>
      <c r="Q1298" s="242"/>
      <c r="R1298" s="242"/>
      <c r="S1298" s="242"/>
      <c r="T1298" s="243"/>
      <c r="AT1298" s="244" t="s">
        <v>182</v>
      </c>
      <c r="AU1298" s="244" t="s">
        <v>79</v>
      </c>
      <c r="AV1298" s="11" t="s">
        <v>79</v>
      </c>
      <c r="AW1298" s="11" t="s">
        <v>33</v>
      </c>
      <c r="AX1298" s="11" t="s">
        <v>69</v>
      </c>
      <c r="AY1298" s="244" t="s">
        <v>174</v>
      </c>
    </row>
    <row r="1299" s="11" customFormat="1">
      <c r="B1299" s="233"/>
      <c r="C1299" s="234"/>
      <c r="D1299" s="235" t="s">
        <v>182</v>
      </c>
      <c r="E1299" s="236" t="s">
        <v>21</v>
      </c>
      <c r="F1299" s="237" t="s">
        <v>1692</v>
      </c>
      <c r="G1299" s="234"/>
      <c r="H1299" s="238">
        <v>4.1699999999999999</v>
      </c>
      <c r="I1299" s="239"/>
      <c r="J1299" s="234"/>
      <c r="K1299" s="234"/>
      <c r="L1299" s="240"/>
      <c r="M1299" s="241"/>
      <c r="N1299" s="242"/>
      <c r="O1299" s="242"/>
      <c r="P1299" s="242"/>
      <c r="Q1299" s="242"/>
      <c r="R1299" s="242"/>
      <c r="S1299" s="242"/>
      <c r="T1299" s="243"/>
      <c r="AT1299" s="244" t="s">
        <v>182</v>
      </c>
      <c r="AU1299" s="244" t="s">
        <v>79</v>
      </c>
      <c r="AV1299" s="11" t="s">
        <v>79</v>
      </c>
      <c r="AW1299" s="11" t="s">
        <v>33</v>
      </c>
      <c r="AX1299" s="11" t="s">
        <v>69</v>
      </c>
      <c r="AY1299" s="244" t="s">
        <v>174</v>
      </c>
    </row>
    <row r="1300" s="13" customFormat="1">
      <c r="B1300" s="256"/>
      <c r="C1300" s="257"/>
      <c r="D1300" s="235" t="s">
        <v>182</v>
      </c>
      <c r="E1300" s="258" t="s">
        <v>21</v>
      </c>
      <c r="F1300" s="259" t="s">
        <v>1030</v>
      </c>
      <c r="G1300" s="257"/>
      <c r="H1300" s="258" t="s">
        <v>21</v>
      </c>
      <c r="I1300" s="260"/>
      <c r="J1300" s="257"/>
      <c r="K1300" s="257"/>
      <c r="L1300" s="261"/>
      <c r="M1300" s="262"/>
      <c r="N1300" s="263"/>
      <c r="O1300" s="263"/>
      <c r="P1300" s="263"/>
      <c r="Q1300" s="263"/>
      <c r="R1300" s="263"/>
      <c r="S1300" s="263"/>
      <c r="T1300" s="264"/>
      <c r="AT1300" s="265" t="s">
        <v>182</v>
      </c>
      <c r="AU1300" s="265" t="s">
        <v>79</v>
      </c>
      <c r="AV1300" s="13" t="s">
        <v>77</v>
      </c>
      <c r="AW1300" s="13" t="s">
        <v>33</v>
      </c>
      <c r="AX1300" s="13" t="s">
        <v>69</v>
      </c>
      <c r="AY1300" s="265" t="s">
        <v>174</v>
      </c>
    </row>
    <row r="1301" s="11" customFormat="1">
      <c r="B1301" s="233"/>
      <c r="C1301" s="234"/>
      <c r="D1301" s="235" t="s">
        <v>182</v>
      </c>
      <c r="E1301" s="236" t="s">
        <v>21</v>
      </c>
      <c r="F1301" s="237" t="s">
        <v>1031</v>
      </c>
      <c r="G1301" s="234"/>
      <c r="H1301" s="238">
        <v>7.4400000000000004</v>
      </c>
      <c r="I1301" s="239"/>
      <c r="J1301" s="234"/>
      <c r="K1301" s="234"/>
      <c r="L1301" s="240"/>
      <c r="M1301" s="241"/>
      <c r="N1301" s="242"/>
      <c r="O1301" s="242"/>
      <c r="P1301" s="242"/>
      <c r="Q1301" s="242"/>
      <c r="R1301" s="242"/>
      <c r="S1301" s="242"/>
      <c r="T1301" s="243"/>
      <c r="AT1301" s="244" t="s">
        <v>182</v>
      </c>
      <c r="AU1301" s="244" t="s">
        <v>79</v>
      </c>
      <c r="AV1301" s="11" t="s">
        <v>79</v>
      </c>
      <c r="AW1301" s="11" t="s">
        <v>33</v>
      </c>
      <c r="AX1301" s="11" t="s">
        <v>69</v>
      </c>
      <c r="AY1301" s="244" t="s">
        <v>174</v>
      </c>
    </row>
    <row r="1302" s="13" customFormat="1">
      <c r="B1302" s="256"/>
      <c r="C1302" s="257"/>
      <c r="D1302" s="235" t="s">
        <v>182</v>
      </c>
      <c r="E1302" s="258" t="s">
        <v>21</v>
      </c>
      <c r="F1302" s="259" t="s">
        <v>1682</v>
      </c>
      <c r="G1302" s="257"/>
      <c r="H1302" s="258" t="s">
        <v>21</v>
      </c>
      <c r="I1302" s="260"/>
      <c r="J1302" s="257"/>
      <c r="K1302" s="257"/>
      <c r="L1302" s="261"/>
      <c r="M1302" s="262"/>
      <c r="N1302" s="263"/>
      <c r="O1302" s="263"/>
      <c r="P1302" s="263"/>
      <c r="Q1302" s="263"/>
      <c r="R1302" s="263"/>
      <c r="S1302" s="263"/>
      <c r="T1302" s="264"/>
      <c r="AT1302" s="265" t="s">
        <v>182</v>
      </c>
      <c r="AU1302" s="265" t="s">
        <v>79</v>
      </c>
      <c r="AV1302" s="13" t="s">
        <v>77</v>
      </c>
      <c r="AW1302" s="13" t="s">
        <v>33</v>
      </c>
      <c r="AX1302" s="13" t="s">
        <v>69</v>
      </c>
      <c r="AY1302" s="265" t="s">
        <v>174</v>
      </c>
    </row>
    <row r="1303" s="11" customFormat="1">
      <c r="B1303" s="233"/>
      <c r="C1303" s="234"/>
      <c r="D1303" s="235" t="s">
        <v>182</v>
      </c>
      <c r="E1303" s="236" t="s">
        <v>21</v>
      </c>
      <c r="F1303" s="237" t="s">
        <v>1693</v>
      </c>
      <c r="G1303" s="234"/>
      <c r="H1303" s="238">
        <v>3.0299999999999998</v>
      </c>
      <c r="I1303" s="239"/>
      <c r="J1303" s="234"/>
      <c r="K1303" s="234"/>
      <c r="L1303" s="240"/>
      <c r="M1303" s="241"/>
      <c r="N1303" s="242"/>
      <c r="O1303" s="242"/>
      <c r="P1303" s="242"/>
      <c r="Q1303" s="242"/>
      <c r="R1303" s="242"/>
      <c r="S1303" s="242"/>
      <c r="T1303" s="243"/>
      <c r="AT1303" s="244" t="s">
        <v>182</v>
      </c>
      <c r="AU1303" s="244" t="s">
        <v>79</v>
      </c>
      <c r="AV1303" s="11" t="s">
        <v>79</v>
      </c>
      <c r="AW1303" s="11" t="s">
        <v>33</v>
      </c>
      <c r="AX1303" s="11" t="s">
        <v>69</v>
      </c>
      <c r="AY1303" s="244" t="s">
        <v>174</v>
      </c>
    </row>
    <row r="1304" s="11" customFormat="1">
      <c r="B1304" s="233"/>
      <c r="C1304" s="234"/>
      <c r="D1304" s="235" t="s">
        <v>182</v>
      </c>
      <c r="E1304" s="236" t="s">
        <v>21</v>
      </c>
      <c r="F1304" s="237" t="s">
        <v>772</v>
      </c>
      <c r="G1304" s="234"/>
      <c r="H1304" s="238">
        <v>4.7999999999999998</v>
      </c>
      <c r="I1304" s="239"/>
      <c r="J1304" s="234"/>
      <c r="K1304" s="234"/>
      <c r="L1304" s="240"/>
      <c r="M1304" s="241"/>
      <c r="N1304" s="242"/>
      <c r="O1304" s="242"/>
      <c r="P1304" s="242"/>
      <c r="Q1304" s="242"/>
      <c r="R1304" s="242"/>
      <c r="S1304" s="242"/>
      <c r="T1304" s="243"/>
      <c r="AT1304" s="244" t="s">
        <v>182</v>
      </c>
      <c r="AU1304" s="244" t="s">
        <v>79</v>
      </c>
      <c r="AV1304" s="11" t="s">
        <v>79</v>
      </c>
      <c r="AW1304" s="11" t="s">
        <v>33</v>
      </c>
      <c r="AX1304" s="11" t="s">
        <v>69</v>
      </c>
      <c r="AY1304" s="244" t="s">
        <v>174</v>
      </c>
    </row>
    <row r="1305" s="12" customFormat="1">
      <c r="B1305" s="245"/>
      <c r="C1305" s="246"/>
      <c r="D1305" s="235" t="s">
        <v>182</v>
      </c>
      <c r="E1305" s="247" t="s">
        <v>21</v>
      </c>
      <c r="F1305" s="248" t="s">
        <v>184</v>
      </c>
      <c r="G1305" s="246"/>
      <c r="H1305" s="249">
        <v>39.5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AT1305" s="255" t="s">
        <v>182</v>
      </c>
      <c r="AU1305" s="255" t="s">
        <v>79</v>
      </c>
      <c r="AV1305" s="12" t="s">
        <v>181</v>
      </c>
      <c r="AW1305" s="12" t="s">
        <v>33</v>
      </c>
      <c r="AX1305" s="12" t="s">
        <v>77</v>
      </c>
      <c r="AY1305" s="255" t="s">
        <v>174</v>
      </c>
    </row>
    <row r="1306" s="1" customFormat="1" ht="16.5" customHeight="1">
      <c r="B1306" s="46"/>
      <c r="C1306" s="221" t="s">
        <v>1694</v>
      </c>
      <c r="D1306" s="221" t="s">
        <v>176</v>
      </c>
      <c r="E1306" s="222" t="s">
        <v>1695</v>
      </c>
      <c r="F1306" s="223" t="s">
        <v>1696</v>
      </c>
      <c r="G1306" s="224" t="s">
        <v>201</v>
      </c>
      <c r="H1306" s="225">
        <v>943.11800000000005</v>
      </c>
      <c r="I1306" s="226"/>
      <c r="J1306" s="227">
        <f>ROUND(I1306*H1306,2)</f>
        <v>0</v>
      </c>
      <c r="K1306" s="223" t="s">
        <v>180</v>
      </c>
      <c r="L1306" s="72"/>
      <c r="M1306" s="228" t="s">
        <v>21</v>
      </c>
      <c r="N1306" s="229" t="s">
        <v>40</v>
      </c>
      <c r="O1306" s="47"/>
      <c r="P1306" s="230">
        <f>O1306*H1306</f>
        <v>0</v>
      </c>
      <c r="Q1306" s="230">
        <v>0</v>
      </c>
      <c r="R1306" s="230">
        <f>Q1306*H1306</f>
        <v>0</v>
      </c>
      <c r="S1306" s="230">
        <v>0</v>
      </c>
      <c r="T1306" s="231">
        <f>S1306*H1306</f>
        <v>0</v>
      </c>
      <c r="AR1306" s="24" t="s">
        <v>214</v>
      </c>
      <c r="AT1306" s="24" t="s">
        <v>176</v>
      </c>
      <c r="AU1306" s="24" t="s">
        <v>79</v>
      </c>
      <c r="AY1306" s="24" t="s">
        <v>174</v>
      </c>
      <c r="BE1306" s="232">
        <f>IF(N1306="základní",J1306,0)</f>
        <v>0</v>
      </c>
      <c r="BF1306" s="232">
        <f>IF(N1306="snížená",J1306,0)</f>
        <v>0</v>
      </c>
      <c r="BG1306" s="232">
        <f>IF(N1306="zákl. přenesená",J1306,0)</f>
        <v>0</v>
      </c>
      <c r="BH1306" s="232">
        <f>IF(N1306="sníž. přenesená",J1306,0)</f>
        <v>0</v>
      </c>
      <c r="BI1306" s="232">
        <f>IF(N1306="nulová",J1306,0)</f>
        <v>0</v>
      </c>
      <c r="BJ1306" s="24" t="s">
        <v>77</v>
      </c>
      <c r="BK1306" s="232">
        <f>ROUND(I1306*H1306,2)</f>
        <v>0</v>
      </c>
      <c r="BL1306" s="24" t="s">
        <v>214</v>
      </c>
      <c r="BM1306" s="24" t="s">
        <v>1697</v>
      </c>
    </row>
    <row r="1307" s="11" customFormat="1">
      <c r="B1307" s="233"/>
      <c r="C1307" s="234"/>
      <c r="D1307" s="235" t="s">
        <v>182</v>
      </c>
      <c r="E1307" s="236" t="s">
        <v>21</v>
      </c>
      <c r="F1307" s="237" t="s">
        <v>1698</v>
      </c>
      <c r="G1307" s="234"/>
      <c r="H1307" s="238">
        <v>943.11800000000005</v>
      </c>
      <c r="I1307" s="239"/>
      <c r="J1307" s="234"/>
      <c r="K1307" s="234"/>
      <c r="L1307" s="240"/>
      <c r="M1307" s="241"/>
      <c r="N1307" s="242"/>
      <c r="O1307" s="242"/>
      <c r="P1307" s="242"/>
      <c r="Q1307" s="242"/>
      <c r="R1307" s="242"/>
      <c r="S1307" s="242"/>
      <c r="T1307" s="243"/>
      <c r="AT1307" s="244" t="s">
        <v>182</v>
      </c>
      <c r="AU1307" s="244" t="s">
        <v>79</v>
      </c>
      <c r="AV1307" s="11" t="s">
        <v>79</v>
      </c>
      <c r="AW1307" s="11" t="s">
        <v>33</v>
      </c>
      <c r="AX1307" s="11" t="s">
        <v>69</v>
      </c>
      <c r="AY1307" s="244" t="s">
        <v>174</v>
      </c>
    </row>
    <row r="1308" s="12" customFormat="1">
      <c r="B1308" s="245"/>
      <c r="C1308" s="246"/>
      <c r="D1308" s="235" t="s">
        <v>182</v>
      </c>
      <c r="E1308" s="247" t="s">
        <v>21</v>
      </c>
      <c r="F1308" s="248" t="s">
        <v>184</v>
      </c>
      <c r="G1308" s="246"/>
      <c r="H1308" s="249">
        <v>943.11800000000005</v>
      </c>
      <c r="I1308" s="250"/>
      <c r="J1308" s="246"/>
      <c r="K1308" s="246"/>
      <c r="L1308" s="251"/>
      <c r="M1308" s="252"/>
      <c r="N1308" s="253"/>
      <c r="O1308" s="253"/>
      <c r="P1308" s="253"/>
      <c r="Q1308" s="253"/>
      <c r="R1308" s="253"/>
      <c r="S1308" s="253"/>
      <c r="T1308" s="254"/>
      <c r="AT1308" s="255" t="s">
        <v>182</v>
      </c>
      <c r="AU1308" s="255" t="s">
        <v>79</v>
      </c>
      <c r="AV1308" s="12" t="s">
        <v>181</v>
      </c>
      <c r="AW1308" s="12" t="s">
        <v>33</v>
      </c>
      <c r="AX1308" s="12" t="s">
        <v>77</v>
      </c>
      <c r="AY1308" s="255" t="s">
        <v>174</v>
      </c>
    </row>
    <row r="1309" s="1" customFormat="1" ht="16.5" customHeight="1">
      <c r="B1309" s="46"/>
      <c r="C1309" s="221" t="s">
        <v>955</v>
      </c>
      <c r="D1309" s="221" t="s">
        <v>176</v>
      </c>
      <c r="E1309" s="222" t="s">
        <v>1699</v>
      </c>
      <c r="F1309" s="223" t="s">
        <v>1700</v>
      </c>
      <c r="G1309" s="224" t="s">
        <v>201</v>
      </c>
      <c r="H1309" s="225">
        <v>30</v>
      </c>
      <c r="I1309" s="226"/>
      <c r="J1309" s="227">
        <f>ROUND(I1309*H1309,2)</f>
        <v>0</v>
      </c>
      <c r="K1309" s="223" t="s">
        <v>21</v>
      </c>
      <c r="L1309" s="72"/>
      <c r="M1309" s="228" t="s">
        <v>21</v>
      </c>
      <c r="N1309" s="229" t="s">
        <v>40</v>
      </c>
      <c r="O1309" s="47"/>
      <c r="P1309" s="230">
        <f>O1309*H1309</f>
        <v>0</v>
      </c>
      <c r="Q1309" s="230">
        <v>0</v>
      </c>
      <c r="R1309" s="230">
        <f>Q1309*H1309</f>
        <v>0</v>
      </c>
      <c r="S1309" s="230">
        <v>0</v>
      </c>
      <c r="T1309" s="231">
        <f>S1309*H1309</f>
        <v>0</v>
      </c>
      <c r="AR1309" s="24" t="s">
        <v>214</v>
      </c>
      <c r="AT1309" s="24" t="s">
        <v>176</v>
      </c>
      <c r="AU1309" s="24" t="s">
        <v>79</v>
      </c>
      <c r="AY1309" s="24" t="s">
        <v>174</v>
      </c>
      <c r="BE1309" s="232">
        <f>IF(N1309="základní",J1309,0)</f>
        <v>0</v>
      </c>
      <c r="BF1309" s="232">
        <f>IF(N1309="snížená",J1309,0)</f>
        <v>0</v>
      </c>
      <c r="BG1309" s="232">
        <f>IF(N1309="zákl. přenesená",J1309,0)</f>
        <v>0</v>
      </c>
      <c r="BH1309" s="232">
        <f>IF(N1309="sníž. přenesená",J1309,0)</f>
        <v>0</v>
      </c>
      <c r="BI1309" s="232">
        <f>IF(N1309="nulová",J1309,0)</f>
        <v>0</v>
      </c>
      <c r="BJ1309" s="24" t="s">
        <v>77</v>
      </c>
      <c r="BK1309" s="232">
        <f>ROUND(I1309*H1309,2)</f>
        <v>0</v>
      </c>
      <c r="BL1309" s="24" t="s">
        <v>214</v>
      </c>
      <c r="BM1309" s="24" t="s">
        <v>1701</v>
      </c>
    </row>
    <row r="1310" s="11" customFormat="1">
      <c r="B1310" s="233"/>
      <c r="C1310" s="234"/>
      <c r="D1310" s="235" t="s">
        <v>182</v>
      </c>
      <c r="E1310" s="236" t="s">
        <v>21</v>
      </c>
      <c r="F1310" s="237" t="s">
        <v>1702</v>
      </c>
      <c r="G1310" s="234"/>
      <c r="H1310" s="238">
        <v>30</v>
      </c>
      <c r="I1310" s="239"/>
      <c r="J1310" s="234"/>
      <c r="K1310" s="234"/>
      <c r="L1310" s="240"/>
      <c r="M1310" s="241"/>
      <c r="N1310" s="242"/>
      <c r="O1310" s="242"/>
      <c r="P1310" s="242"/>
      <c r="Q1310" s="242"/>
      <c r="R1310" s="242"/>
      <c r="S1310" s="242"/>
      <c r="T1310" s="243"/>
      <c r="AT1310" s="244" t="s">
        <v>182</v>
      </c>
      <c r="AU1310" s="244" t="s">
        <v>79</v>
      </c>
      <c r="AV1310" s="11" t="s">
        <v>79</v>
      </c>
      <c r="AW1310" s="11" t="s">
        <v>33</v>
      </c>
      <c r="AX1310" s="11" t="s">
        <v>69</v>
      </c>
      <c r="AY1310" s="244" t="s">
        <v>174</v>
      </c>
    </row>
    <row r="1311" s="12" customFormat="1">
      <c r="B1311" s="245"/>
      <c r="C1311" s="246"/>
      <c r="D1311" s="235" t="s">
        <v>182</v>
      </c>
      <c r="E1311" s="247" t="s">
        <v>21</v>
      </c>
      <c r="F1311" s="248" t="s">
        <v>184</v>
      </c>
      <c r="G1311" s="246"/>
      <c r="H1311" s="249">
        <v>30</v>
      </c>
      <c r="I1311" s="250"/>
      <c r="J1311" s="246"/>
      <c r="K1311" s="246"/>
      <c r="L1311" s="251"/>
      <c r="M1311" s="252"/>
      <c r="N1311" s="253"/>
      <c r="O1311" s="253"/>
      <c r="P1311" s="253"/>
      <c r="Q1311" s="253"/>
      <c r="R1311" s="253"/>
      <c r="S1311" s="253"/>
      <c r="T1311" s="254"/>
      <c r="AT1311" s="255" t="s">
        <v>182</v>
      </c>
      <c r="AU1311" s="255" t="s">
        <v>79</v>
      </c>
      <c r="AV1311" s="12" t="s">
        <v>181</v>
      </c>
      <c r="AW1311" s="12" t="s">
        <v>33</v>
      </c>
      <c r="AX1311" s="12" t="s">
        <v>77</v>
      </c>
      <c r="AY1311" s="255" t="s">
        <v>174</v>
      </c>
    </row>
    <row r="1312" s="1" customFormat="1" ht="16.5" customHeight="1">
      <c r="B1312" s="46"/>
      <c r="C1312" s="221" t="s">
        <v>1703</v>
      </c>
      <c r="D1312" s="221" t="s">
        <v>176</v>
      </c>
      <c r="E1312" s="222" t="s">
        <v>1704</v>
      </c>
      <c r="F1312" s="223" t="s">
        <v>1705</v>
      </c>
      <c r="G1312" s="224" t="s">
        <v>201</v>
      </c>
      <c r="H1312" s="225">
        <v>501.70999999999998</v>
      </c>
      <c r="I1312" s="226"/>
      <c r="J1312" s="227">
        <f>ROUND(I1312*H1312,2)</f>
        <v>0</v>
      </c>
      <c r="K1312" s="223" t="s">
        <v>180</v>
      </c>
      <c r="L1312" s="72"/>
      <c r="M1312" s="228" t="s">
        <v>21</v>
      </c>
      <c r="N1312" s="229" t="s">
        <v>40</v>
      </c>
      <c r="O1312" s="47"/>
      <c r="P1312" s="230">
        <f>O1312*H1312</f>
        <v>0</v>
      </c>
      <c r="Q1312" s="230">
        <v>0.00029999999999999997</v>
      </c>
      <c r="R1312" s="230">
        <f>Q1312*H1312</f>
        <v>0.15051299999999998</v>
      </c>
      <c r="S1312" s="230">
        <v>0</v>
      </c>
      <c r="T1312" s="231">
        <f>S1312*H1312</f>
        <v>0</v>
      </c>
      <c r="AR1312" s="24" t="s">
        <v>214</v>
      </c>
      <c r="AT1312" s="24" t="s">
        <v>176</v>
      </c>
      <c r="AU1312" s="24" t="s">
        <v>79</v>
      </c>
      <c r="AY1312" s="24" t="s">
        <v>174</v>
      </c>
      <c r="BE1312" s="232">
        <f>IF(N1312="základní",J1312,0)</f>
        <v>0</v>
      </c>
      <c r="BF1312" s="232">
        <f>IF(N1312="snížená",J1312,0)</f>
        <v>0</v>
      </c>
      <c r="BG1312" s="232">
        <f>IF(N1312="zákl. přenesená",J1312,0)</f>
        <v>0</v>
      </c>
      <c r="BH1312" s="232">
        <f>IF(N1312="sníž. přenesená",J1312,0)</f>
        <v>0</v>
      </c>
      <c r="BI1312" s="232">
        <f>IF(N1312="nulová",J1312,0)</f>
        <v>0</v>
      </c>
      <c r="BJ1312" s="24" t="s">
        <v>77</v>
      </c>
      <c r="BK1312" s="232">
        <f>ROUND(I1312*H1312,2)</f>
        <v>0</v>
      </c>
      <c r="BL1312" s="24" t="s">
        <v>214</v>
      </c>
      <c r="BM1312" s="24" t="s">
        <v>1706</v>
      </c>
    </row>
    <row r="1313" s="13" customFormat="1">
      <c r="B1313" s="256"/>
      <c r="C1313" s="257"/>
      <c r="D1313" s="235" t="s">
        <v>182</v>
      </c>
      <c r="E1313" s="258" t="s">
        <v>21</v>
      </c>
      <c r="F1313" s="259" t="s">
        <v>1682</v>
      </c>
      <c r="G1313" s="257"/>
      <c r="H1313" s="258" t="s">
        <v>21</v>
      </c>
      <c r="I1313" s="260"/>
      <c r="J1313" s="257"/>
      <c r="K1313" s="257"/>
      <c r="L1313" s="261"/>
      <c r="M1313" s="262"/>
      <c r="N1313" s="263"/>
      <c r="O1313" s="263"/>
      <c r="P1313" s="263"/>
      <c r="Q1313" s="263"/>
      <c r="R1313" s="263"/>
      <c r="S1313" s="263"/>
      <c r="T1313" s="264"/>
      <c r="AT1313" s="265" t="s">
        <v>182</v>
      </c>
      <c r="AU1313" s="265" t="s">
        <v>79</v>
      </c>
      <c r="AV1313" s="13" t="s">
        <v>77</v>
      </c>
      <c r="AW1313" s="13" t="s">
        <v>33</v>
      </c>
      <c r="AX1313" s="13" t="s">
        <v>69</v>
      </c>
      <c r="AY1313" s="265" t="s">
        <v>174</v>
      </c>
    </row>
    <row r="1314" s="11" customFormat="1">
      <c r="B1314" s="233"/>
      <c r="C1314" s="234"/>
      <c r="D1314" s="235" t="s">
        <v>182</v>
      </c>
      <c r="E1314" s="236" t="s">
        <v>21</v>
      </c>
      <c r="F1314" s="237" t="s">
        <v>1683</v>
      </c>
      <c r="G1314" s="234"/>
      <c r="H1314" s="238">
        <v>428</v>
      </c>
      <c r="I1314" s="239"/>
      <c r="J1314" s="234"/>
      <c r="K1314" s="234"/>
      <c r="L1314" s="240"/>
      <c r="M1314" s="241"/>
      <c r="N1314" s="242"/>
      <c r="O1314" s="242"/>
      <c r="P1314" s="242"/>
      <c r="Q1314" s="242"/>
      <c r="R1314" s="242"/>
      <c r="S1314" s="242"/>
      <c r="T1314" s="243"/>
      <c r="AT1314" s="244" t="s">
        <v>182</v>
      </c>
      <c r="AU1314" s="244" t="s">
        <v>79</v>
      </c>
      <c r="AV1314" s="11" t="s">
        <v>79</v>
      </c>
      <c r="AW1314" s="11" t="s">
        <v>33</v>
      </c>
      <c r="AX1314" s="11" t="s">
        <v>69</v>
      </c>
      <c r="AY1314" s="244" t="s">
        <v>174</v>
      </c>
    </row>
    <row r="1315" s="11" customFormat="1">
      <c r="B1315" s="233"/>
      <c r="C1315" s="234"/>
      <c r="D1315" s="235" t="s">
        <v>182</v>
      </c>
      <c r="E1315" s="236" t="s">
        <v>21</v>
      </c>
      <c r="F1315" s="237" t="s">
        <v>994</v>
      </c>
      <c r="G1315" s="234"/>
      <c r="H1315" s="238">
        <v>73.709999999999994</v>
      </c>
      <c r="I1315" s="239"/>
      <c r="J1315" s="234"/>
      <c r="K1315" s="234"/>
      <c r="L1315" s="240"/>
      <c r="M1315" s="241"/>
      <c r="N1315" s="242"/>
      <c r="O1315" s="242"/>
      <c r="P1315" s="242"/>
      <c r="Q1315" s="242"/>
      <c r="R1315" s="242"/>
      <c r="S1315" s="242"/>
      <c r="T1315" s="243"/>
      <c r="AT1315" s="244" t="s">
        <v>182</v>
      </c>
      <c r="AU1315" s="244" t="s">
        <v>79</v>
      </c>
      <c r="AV1315" s="11" t="s">
        <v>79</v>
      </c>
      <c r="AW1315" s="11" t="s">
        <v>33</v>
      </c>
      <c r="AX1315" s="11" t="s">
        <v>69</v>
      </c>
      <c r="AY1315" s="244" t="s">
        <v>174</v>
      </c>
    </row>
    <row r="1316" s="12" customFormat="1">
      <c r="B1316" s="245"/>
      <c r="C1316" s="246"/>
      <c r="D1316" s="235" t="s">
        <v>182</v>
      </c>
      <c r="E1316" s="247" t="s">
        <v>21</v>
      </c>
      <c r="F1316" s="248" t="s">
        <v>184</v>
      </c>
      <c r="G1316" s="246"/>
      <c r="H1316" s="249">
        <v>501.70999999999998</v>
      </c>
      <c r="I1316" s="250"/>
      <c r="J1316" s="246"/>
      <c r="K1316" s="246"/>
      <c r="L1316" s="251"/>
      <c r="M1316" s="252"/>
      <c r="N1316" s="253"/>
      <c r="O1316" s="253"/>
      <c r="P1316" s="253"/>
      <c r="Q1316" s="253"/>
      <c r="R1316" s="253"/>
      <c r="S1316" s="253"/>
      <c r="T1316" s="254"/>
      <c r="AT1316" s="255" t="s">
        <v>182</v>
      </c>
      <c r="AU1316" s="255" t="s">
        <v>79</v>
      </c>
      <c r="AV1316" s="12" t="s">
        <v>181</v>
      </c>
      <c r="AW1316" s="12" t="s">
        <v>33</v>
      </c>
      <c r="AX1316" s="12" t="s">
        <v>77</v>
      </c>
      <c r="AY1316" s="255" t="s">
        <v>174</v>
      </c>
    </row>
    <row r="1317" s="1" customFormat="1" ht="16.5" customHeight="1">
      <c r="B1317" s="46"/>
      <c r="C1317" s="221" t="s">
        <v>959</v>
      </c>
      <c r="D1317" s="221" t="s">
        <v>176</v>
      </c>
      <c r="E1317" s="222" t="s">
        <v>1707</v>
      </c>
      <c r="F1317" s="223" t="s">
        <v>1708</v>
      </c>
      <c r="G1317" s="224" t="s">
        <v>276</v>
      </c>
      <c r="H1317" s="225">
        <v>30</v>
      </c>
      <c r="I1317" s="226"/>
      <c r="J1317" s="227">
        <f>ROUND(I1317*H1317,2)</f>
        <v>0</v>
      </c>
      <c r="K1317" s="223" t="s">
        <v>180</v>
      </c>
      <c r="L1317" s="72"/>
      <c r="M1317" s="228" t="s">
        <v>21</v>
      </c>
      <c r="N1317" s="229" t="s">
        <v>40</v>
      </c>
      <c r="O1317" s="47"/>
      <c r="P1317" s="230">
        <f>O1317*H1317</f>
        <v>0</v>
      </c>
      <c r="Q1317" s="230">
        <v>0.00020000000000000001</v>
      </c>
      <c r="R1317" s="230">
        <f>Q1317*H1317</f>
        <v>0.0060000000000000001</v>
      </c>
      <c r="S1317" s="230">
        <v>0</v>
      </c>
      <c r="T1317" s="231">
        <f>S1317*H1317</f>
        <v>0</v>
      </c>
      <c r="AR1317" s="24" t="s">
        <v>214</v>
      </c>
      <c r="AT1317" s="24" t="s">
        <v>176</v>
      </c>
      <c r="AU1317" s="24" t="s">
        <v>79</v>
      </c>
      <c r="AY1317" s="24" t="s">
        <v>174</v>
      </c>
      <c r="BE1317" s="232">
        <f>IF(N1317="základní",J1317,0)</f>
        <v>0</v>
      </c>
      <c r="BF1317" s="232">
        <f>IF(N1317="snížená",J1317,0)</f>
        <v>0</v>
      </c>
      <c r="BG1317" s="232">
        <f>IF(N1317="zákl. přenesená",J1317,0)</f>
        <v>0</v>
      </c>
      <c r="BH1317" s="232">
        <f>IF(N1317="sníž. přenesená",J1317,0)</f>
        <v>0</v>
      </c>
      <c r="BI1317" s="232">
        <f>IF(N1317="nulová",J1317,0)</f>
        <v>0</v>
      </c>
      <c r="BJ1317" s="24" t="s">
        <v>77</v>
      </c>
      <c r="BK1317" s="232">
        <f>ROUND(I1317*H1317,2)</f>
        <v>0</v>
      </c>
      <c r="BL1317" s="24" t="s">
        <v>214</v>
      </c>
      <c r="BM1317" s="24" t="s">
        <v>1709</v>
      </c>
    </row>
    <row r="1318" s="11" customFormat="1">
      <c r="B1318" s="233"/>
      <c r="C1318" s="234"/>
      <c r="D1318" s="235" t="s">
        <v>182</v>
      </c>
      <c r="E1318" s="236" t="s">
        <v>21</v>
      </c>
      <c r="F1318" s="237" t="s">
        <v>1710</v>
      </c>
      <c r="G1318" s="234"/>
      <c r="H1318" s="238">
        <v>30</v>
      </c>
      <c r="I1318" s="239"/>
      <c r="J1318" s="234"/>
      <c r="K1318" s="234"/>
      <c r="L1318" s="240"/>
      <c r="M1318" s="241"/>
      <c r="N1318" s="242"/>
      <c r="O1318" s="242"/>
      <c r="P1318" s="242"/>
      <c r="Q1318" s="242"/>
      <c r="R1318" s="242"/>
      <c r="S1318" s="242"/>
      <c r="T1318" s="243"/>
      <c r="AT1318" s="244" t="s">
        <v>182</v>
      </c>
      <c r="AU1318" s="244" t="s">
        <v>79</v>
      </c>
      <c r="AV1318" s="11" t="s">
        <v>79</v>
      </c>
      <c r="AW1318" s="11" t="s">
        <v>33</v>
      </c>
      <c r="AX1318" s="11" t="s">
        <v>69</v>
      </c>
      <c r="AY1318" s="244" t="s">
        <v>174</v>
      </c>
    </row>
    <row r="1319" s="12" customFormat="1">
      <c r="B1319" s="245"/>
      <c r="C1319" s="246"/>
      <c r="D1319" s="235" t="s">
        <v>182</v>
      </c>
      <c r="E1319" s="247" t="s">
        <v>21</v>
      </c>
      <c r="F1319" s="248" t="s">
        <v>184</v>
      </c>
      <c r="G1319" s="246"/>
      <c r="H1319" s="249">
        <v>30</v>
      </c>
      <c r="I1319" s="250"/>
      <c r="J1319" s="246"/>
      <c r="K1319" s="246"/>
      <c r="L1319" s="251"/>
      <c r="M1319" s="252"/>
      <c r="N1319" s="253"/>
      <c r="O1319" s="253"/>
      <c r="P1319" s="253"/>
      <c r="Q1319" s="253"/>
      <c r="R1319" s="253"/>
      <c r="S1319" s="253"/>
      <c r="T1319" s="254"/>
      <c r="AT1319" s="255" t="s">
        <v>182</v>
      </c>
      <c r="AU1319" s="255" t="s">
        <v>79</v>
      </c>
      <c r="AV1319" s="12" t="s">
        <v>181</v>
      </c>
      <c r="AW1319" s="12" t="s">
        <v>33</v>
      </c>
      <c r="AX1319" s="12" t="s">
        <v>77</v>
      </c>
      <c r="AY1319" s="255" t="s">
        <v>174</v>
      </c>
    </row>
    <row r="1320" s="1" customFormat="1" ht="16.5" customHeight="1">
      <c r="B1320" s="46"/>
      <c r="C1320" s="266" t="s">
        <v>1711</v>
      </c>
      <c r="D1320" s="266" t="s">
        <v>258</v>
      </c>
      <c r="E1320" s="267" t="s">
        <v>1712</v>
      </c>
      <c r="F1320" s="268" t="s">
        <v>1713</v>
      </c>
      <c r="G1320" s="269" t="s">
        <v>276</v>
      </c>
      <c r="H1320" s="270">
        <v>33</v>
      </c>
      <c r="I1320" s="271"/>
      <c r="J1320" s="272">
        <f>ROUND(I1320*H1320,2)</f>
        <v>0</v>
      </c>
      <c r="K1320" s="268" t="s">
        <v>180</v>
      </c>
      <c r="L1320" s="273"/>
      <c r="M1320" s="274" t="s">
        <v>21</v>
      </c>
      <c r="N1320" s="275" t="s">
        <v>40</v>
      </c>
      <c r="O1320" s="47"/>
      <c r="P1320" s="230">
        <f>O1320*H1320</f>
        <v>0</v>
      </c>
      <c r="Q1320" s="230">
        <v>0.00040000000000000002</v>
      </c>
      <c r="R1320" s="230">
        <f>Q1320*H1320</f>
        <v>0.0132</v>
      </c>
      <c r="S1320" s="230">
        <v>0</v>
      </c>
      <c r="T1320" s="231">
        <f>S1320*H1320</f>
        <v>0</v>
      </c>
      <c r="AR1320" s="24" t="s">
        <v>252</v>
      </c>
      <c r="AT1320" s="24" t="s">
        <v>258</v>
      </c>
      <c r="AU1320" s="24" t="s">
        <v>79</v>
      </c>
      <c r="AY1320" s="24" t="s">
        <v>174</v>
      </c>
      <c r="BE1320" s="232">
        <f>IF(N1320="základní",J1320,0)</f>
        <v>0</v>
      </c>
      <c r="BF1320" s="232">
        <f>IF(N1320="snížená",J1320,0)</f>
        <v>0</v>
      </c>
      <c r="BG1320" s="232">
        <f>IF(N1320="zákl. přenesená",J1320,0)</f>
        <v>0</v>
      </c>
      <c r="BH1320" s="232">
        <f>IF(N1320="sníž. přenesená",J1320,0)</f>
        <v>0</v>
      </c>
      <c r="BI1320" s="232">
        <f>IF(N1320="nulová",J1320,0)</f>
        <v>0</v>
      </c>
      <c r="BJ1320" s="24" t="s">
        <v>77</v>
      </c>
      <c r="BK1320" s="232">
        <f>ROUND(I1320*H1320,2)</f>
        <v>0</v>
      </c>
      <c r="BL1320" s="24" t="s">
        <v>214</v>
      </c>
      <c r="BM1320" s="24" t="s">
        <v>1714</v>
      </c>
    </row>
    <row r="1321" s="1" customFormat="1" ht="16.5" customHeight="1">
      <c r="B1321" s="46"/>
      <c r="C1321" s="221" t="s">
        <v>966</v>
      </c>
      <c r="D1321" s="221" t="s">
        <v>176</v>
      </c>
      <c r="E1321" s="222" t="s">
        <v>1715</v>
      </c>
      <c r="F1321" s="223" t="s">
        <v>1716</v>
      </c>
      <c r="G1321" s="224" t="s">
        <v>272</v>
      </c>
      <c r="H1321" s="225">
        <v>590</v>
      </c>
      <c r="I1321" s="226"/>
      <c r="J1321" s="227">
        <f>ROUND(I1321*H1321,2)</f>
        <v>0</v>
      </c>
      <c r="K1321" s="223" t="s">
        <v>180</v>
      </c>
      <c r="L1321" s="72"/>
      <c r="M1321" s="228" t="s">
        <v>21</v>
      </c>
      <c r="N1321" s="229" t="s">
        <v>40</v>
      </c>
      <c r="O1321" s="47"/>
      <c r="P1321" s="230">
        <f>O1321*H1321</f>
        <v>0</v>
      </c>
      <c r="Q1321" s="230">
        <v>0</v>
      </c>
      <c r="R1321" s="230">
        <f>Q1321*H1321</f>
        <v>0</v>
      </c>
      <c r="S1321" s="230">
        <v>0</v>
      </c>
      <c r="T1321" s="231">
        <f>S1321*H1321</f>
        <v>0</v>
      </c>
      <c r="AR1321" s="24" t="s">
        <v>214</v>
      </c>
      <c r="AT1321" s="24" t="s">
        <v>176</v>
      </c>
      <c r="AU1321" s="24" t="s">
        <v>79</v>
      </c>
      <c r="AY1321" s="24" t="s">
        <v>174</v>
      </c>
      <c r="BE1321" s="232">
        <f>IF(N1321="základní",J1321,0)</f>
        <v>0</v>
      </c>
      <c r="BF1321" s="232">
        <f>IF(N1321="snížená",J1321,0)</f>
        <v>0</v>
      </c>
      <c r="BG1321" s="232">
        <f>IF(N1321="zákl. přenesená",J1321,0)</f>
        <v>0</v>
      </c>
      <c r="BH1321" s="232">
        <f>IF(N1321="sníž. přenesená",J1321,0)</f>
        <v>0</v>
      </c>
      <c r="BI1321" s="232">
        <f>IF(N1321="nulová",J1321,0)</f>
        <v>0</v>
      </c>
      <c r="BJ1321" s="24" t="s">
        <v>77</v>
      </c>
      <c r="BK1321" s="232">
        <f>ROUND(I1321*H1321,2)</f>
        <v>0</v>
      </c>
      <c r="BL1321" s="24" t="s">
        <v>214</v>
      </c>
      <c r="BM1321" s="24" t="s">
        <v>1717</v>
      </c>
    </row>
    <row r="1322" s="11" customFormat="1">
      <c r="B1322" s="233"/>
      <c r="C1322" s="234"/>
      <c r="D1322" s="235" t="s">
        <v>182</v>
      </c>
      <c r="E1322" s="236" t="s">
        <v>21</v>
      </c>
      <c r="F1322" s="237" t="s">
        <v>1718</v>
      </c>
      <c r="G1322" s="234"/>
      <c r="H1322" s="238">
        <v>180</v>
      </c>
      <c r="I1322" s="239"/>
      <c r="J1322" s="234"/>
      <c r="K1322" s="234"/>
      <c r="L1322" s="240"/>
      <c r="M1322" s="241"/>
      <c r="N1322" s="242"/>
      <c r="O1322" s="242"/>
      <c r="P1322" s="242"/>
      <c r="Q1322" s="242"/>
      <c r="R1322" s="242"/>
      <c r="S1322" s="242"/>
      <c r="T1322" s="243"/>
      <c r="AT1322" s="244" t="s">
        <v>182</v>
      </c>
      <c r="AU1322" s="244" t="s">
        <v>79</v>
      </c>
      <c r="AV1322" s="11" t="s">
        <v>79</v>
      </c>
      <c r="AW1322" s="11" t="s">
        <v>33</v>
      </c>
      <c r="AX1322" s="11" t="s">
        <v>69</v>
      </c>
      <c r="AY1322" s="244" t="s">
        <v>174</v>
      </c>
    </row>
    <row r="1323" s="11" customFormat="1">
      <c r="B1323" s="233"/>
      <c r="C1323" s="234"/>
      <c r="D1323" s="235" t="s">
        <v>182</v>
      </c>
      <c r="E1323" s="236" t="s">
        <v>21</v>
      </c>
      <c r="F1323" s="237" t="s">
        <v>1719</v>
      </c>
      <c r="G1323" s="234"/>
      <c r="H1323" s="238">
        <v>410</v>
      </c>
      <c r="I1323" s="239"/>
      <c r="J1323" s="234"/>
      <c r="K1323" s="234"/>
      <c r="L1323" s="240"/>
      <c r="M1323" s="241"/>
      <c r="N1323" s="242"/>
      <c r="O1323" s="242"/>
      <c r="P1323" s="242"/>
      <c r="Q1323" s="242"/>
      <c r="R1323" s="242"/>
      <c r="S1323" s="242"/>
      <c r="T1323" s="243"/>
      <c r="AT1323" s="244" t="s">
        <v>182</v>
      </c>
      <c r="AU1323" s="244" t="s">
        <v>79</v>
      </c>
      <c r="AV1323" s="11" t="s">
        <v>79</v>
      </c>
      <c r="AW1323" s="11" t="s">
        <v>33</v>
      </c>
      <c r="AX1323" s="11" t="s">
        <v>69</v>
      </c>
      <c r="AY1323" s="244" t="s">
        <v>174</v>
      </c>
    </row>
    <row r="1324" s="12" customFormat="1">
      <c r="B1324" s="245"/>
      <c r="C1324" s="246"/>
      <c r="D1324" s="235" t="s">
        <v>182</v>
      </c>
      <c r="E1324" s="247" t="s">
        <v>21</v>
      </c>
      <c r="F1324" s="248" t="s">
        <v>184</v>
      </c>
      <c r="G1324" s="246"/>
      <c r="H1324" s="249">
        <v>590</v>
      </c>
      <c r="I1324" s="250"/>
      <c r="J1324" s="246"/>
      <c r="K1324" s="246"/>
      <c r="L1324" s="251"/>
      <c r="M1324" s="252"/>
      <c r="N1324" s="253"/>
      <c r="O1324" s="253"/>
      <c r="P1324" s="253"/>
      <c r="Q1324" s="253"/>
      <c r="R1324" s="253"/>
      <c r="S1324" s="253"/>
      <c r="T1324" s="254"/>
      <c r="AT1324" s="255" t="s">
        <v>182</v>
      </c>
      <c r="AU1324" s="255" t="s">
        <v>79</v>
      </c>
      <c r="AV1324" s="12" t="s">
        <v>181</v>
      </c>
      <c r="AW1324" s="12" t="s">
        <v>33</v>
      </c>
      <c r="AX1324" s="12" t="s">
        <v>77</v>
      </c>
      <c r="AY1324" s="255" t="s">
        <v>174</v>
      </c>
    </row>
    <row r="1325" s="1" customFormat="1" ht="16.5" customHeight="1">
      <c r="B1325" s="46"/>
      <c r="C1325" s="221" t="s">
        <v>1720</v>
      </c>
      <c r="D1325" s="221" t="s">
        <v>176</v>
      </c>
      <c r="E1325" s="222" t="s">
        <v>1721</v>
      </c>
      <c r="F1325" s="223" t="s">
        <v>1722</v>
      </c>
      <c r="G1325" s="224" t="s">
        <v>201</v>
      </c>
      <c r="H1325" s="225">
        <v>174.03</v>
      </c>
      <c r="I1325" s="226"/>
      <c r="J1325" s="227">
        <f>ROUND(I1325*H1325,2)</f>
        <v>0</v>
      </c>
      <c r="K1325" s="223" t="s">
        <v>21</v>
      </c>
      <c r="L1325" s="72"/>
      <c r="M1325" s="228" t="s">
        <v>21</v>
      </c>
      <c r="N1325" s="229" t="s">
        <v>40</v>
      </c>
      <c r="O1325" s="47"/>
      <c r="P1325" s="230">
        <f>O1325*H1325</f>
        <v>0</v>
      </c>
      <c r="Q1325" s="230">
        <v>0</v>
      </c>
      <c r="R1325" s="230">
        <f>Q1325*H1325</f>
        <v>0</v>
      </c>
      <c r="S1325" s="230">
        <v>0</v>
      </c>
      <c r="T1325" s="231">
        <f>S1325*H1325</f>
        <v>0</v>
      </c>
      <c r="AR1325" s="24" t="s">
        <v>214</v>
      </c>
      <c r="AT1325" s="24" t="s">
        <v>176</v>
      </c>
      <c r="AU1325" s="24" t="s">
        <v>79</v>
      </c>
      <c r="AY1325" s="24" t="s">
        <v>174</v>
      </c>
      <c r="BE1325" s="232">
        <f>IF(N1325="základní",J1325,0)</f>
        <v>0</v>
      </c>
      <c r="BF1325" s="232">
        <f>IF(N1325="snížená",J1325,0)</f>
        <v>0</v>
      </c>
      <c r="BG1325" s="232">
        <f>IF(N1325="zákl. přenesená",J1325,0)</f>
        <v>0</v>
      </c>
      <c r="BH1325" s="232">
        <f>IF(N1325="sníž. přenesená",J1325,0)</f>
        <v>0</v>
      </c>
      <c r="BI1325" s="232">
        <f>IF(N1325="nulová",J1325,0)</f>
        <v>0</v>
      </c>
      <c r="BJ1325" s="24" t="s">
        <v>77</v>
      </c>
      <c r="BK1325" s="232">
        <f>ROUND(I1325*H1325,2)</f>
        <v>0</v>
      </c>
      <c r="BL1325" s="24" t="s">
        <v>214</v>
      </c>
      <c r="BM1325" s="24" t="s">
        <v>1723</v>
      </c>
    </row>
    <row r="1326" s="13" customFormat="1">
      <c r="B1326" s="256"/>
      <c r="C1326" s="257"/>
      <c r="D1326" s="235" t="s">
        <v>182</v>
      </c>
      <c r="E1326" s="258" t="s">
        <v>21</v>
      </c>
      <c r="F1326" s="259" t="s">
        <v>536</v>
      </c>
      <c r="G1326" s="257"/>
      <c r="H1326" s="258" t="s">
        <v>21</v>
      </c>
      <c r="I1326" s="260"/>
      <c r="J1326" s="257"/>
      <c r="K1326" s="257"/>
      <c r="L1326" s="261"/>
      <c r="M1326" s="262"/>
      <c r="N1326" s="263"/>
      <c r="O1326" s="263"/>
      <c r="P1326" s="263"/>
      <c r="Q1326" s="263"/>
      <c r="R1326" s="263"/>
      <c r="S1326" s="263"/>
      <c r="T1326" s="264"/>
      <c r="AT1326" s="265" t="s">
        <v>182</v>
      </c>
      <c r="AU1326" s="265" t="s">
        <v>79</v>
      </c>
      <c r="AV1326" s="13" t="s">
        <v>77</v>
      </c>
      <c r="AW1326" s="13" t="s">
        <v>33</v>
      </c>
      <c r="AX1326" s="13" t="s">
        <v>69</v>
      </c>
      <c r="AY1326" s="265" t="s">
        <v>174</v>
      </c>
    </row>
    <row r="1327" s="11" customFormat="1">
      <c r="B1327" s="233"/>
      <c r="C1327" s="234"/>
      <c r="D1327" s="235" t="s">
        <v>182</v>
      </c>
      <c r="E1327" s="236" t="s">
        <v>21</v>
      </c>
      <c r="F1327" s="237" t="s">
        <v>1677</v>
      </c>
      <c r="G1327" s="234"/>
      <c r="H1327" s="238">
        <v>23.079999999999998</v>
      </c>
      <c r="I1327" s="239"/>
      <c r="J1327" s="234"/>
      <c r="K1327" s="234"/>
      <c r="L1327" s="240"/>
      <c r="M1327" s="241"/>
      <c r="N1327" s="242"/>
      <c r="O1327" s="242"/>
      <c r="P1327" s="242"/>
      <c r="Q1327" s="242"/>
      <c r="R1327" s="242"/>
      <c r="S1327" s="242"/>
      <c r="T1327" s="243"/>
      <c r="AT1327" s="244" t="s">
        <v>182</v>
      </c>
      <c r="AU1327" s="244" t="s">
        <v>79</v>
      </c>
      <c r="AV1327" s="11" t="s">
        <v>79</v>
      </c>
      <c r="AW1327" s="11" t="s">
        <v>33</v>
      </c>
      <c r="AX1327" s="11" t="s">
        <v>69</v>
      </c>
      <c r="AY1327" s="244" t="s">
        <v>174</v>
      </c>
    </row>
    <row r="1328" s="11" customFormat="1">
      <c r="B1328" s="233"/>
      <c r="C1328" s="234"/>
      <c r="D1328" s="235" t="s">
        <v>182</v>
      </c>
      <c r="E1328" s="236" t="s">
        <v>21</v>
      </c>
      <c r="F1328" s="237" t="s">
        <v>1678</v>
      </c>
      <c r="G1328" s="234"/>
      <c r="H1328" s="238">
        <v>119.51000000000001</v>
      </c>
      <c r="I1328" s="239"/>
      <c r="J1328" s="234"/>
      <c r="K1328" s="234"/>
      <c r="L1328" s="240"/>
      <c r="M1328" s="241"/>
      <c r="N1328" s="242"/>
      <c r="O1328" s="242"/>
      <c r="P1328" s="242"/>
      <c r="Q1328" s="242"/>
      <c r="R1328" s="242"/>
      <c r="S1328" s="242"/>
      <c r="T1328" s="243"/>
      <c r="AT1328" s="244" t="s">
        <v>182</v>
      </c>
      <c r="AU1328" s="244" t="s">
        <v>79</v>
      </c>
      <c r="AV1328" s="11" t="s">
        <v>79</v>
      </c>
      <c r="AW1328" s="11" t="s">
        <v>33</v>
      </c>
      <c r="AX1328" s="11" t="s">
        <v>69</v>
      </c>
      <c r="AY1328" s="244" t="s">
        <v>174</v>
      </c>
    </row>
    <row r="1329" s="11" customFormat="1">
      <c r="B1329" s="233"/>
      <c r="C1329" s="234"/>
      <c r="D1329" s="235" t="s">
        <v>182</v>
      </c>
      <c r="E1329" s="236" t="s">
        <v>21</v>
      </c>
      <c r="F1329" s="237" t="s">
        <v>1679</v>
      </c>
      <c r="G1329" s="234"/>
      <c r="H1329" s="238">
        <v>24</v>
      </c>
      <c r="I1329" s="239"/>
      <c r="J1329" s="234"/>
      <c r="K1329" s="234"/>
      <c r="L1329" s="240"/>
      <c r="M1329" s="241"/>
      <c r="N1329" s="242"/>
      <c r="O1329" s="242"/>
      <c r="P1329" s="242"/>
      <c r="Q1329" s="242"/>
      <c r="R1329" s="242"/>
      <c r="S1329" s="242"/>
      <c r="T1329" s="243"/>
      <c r="AT1329" s="244" t="s">
        <v>182</v>
      </c>
      <c r="AU1329" s="244" t="s">
        <v>79</v>
      </c>
      <c r="AV1329" s="11" t="s">
        <v>79</v>
      </c>
      <c r="AW1329" s="11" t="s">
        <v>33</v>
      </c>
      <c r="AX1329" s="11" t="s">
        <v>69</v>
      </c>
      <c r="AY1329" s="244" t="s">
        <v>174</v>
      </c>
    </row>
    <row r="1330" s="13" customFormat="1">
      <c r="B1330" s="256"/>
      <c r="C1330" s="257"/>
      <c r="D1330" s="235" t="s">
        <v>182</v>
      </c>
      <c r="E1330" s="258" t="s">
        <v>21</v>
      </c>
      <c r="F1330" s="259" t="s">
        <v>1030</v>
      </c>
      <c r="G1330" s="257"/>
      <c r="H1330" s="258" t="s">
        <v>21</v>
      </c>
      <c r="I1330" s="260"/>
      <c r="J1330" s="257"/>
      <c r="K1330" s="257"/>
      <c r="L1330" s="261"/>
      <c r="M1330" s="262"/>
      <c r="N1330" s="263"/>
      <c r="O1330" s="263"/>
      <c r="P1330" s="263"/>
      <c r="Q1330" s="263"/>
      <c r="R1330" s="263"/>
      <c r="S1330" s="263"/>
      <c r="T1330" s="264"/>
      <c r="AT1330" s="265" t="s">
        <v>182</v>
      </c>
      <c r="AU1330" s="265" t="s">
        <v>79</v>
      </c>
      <c r="AV1330" s="13" t="s">
        <v>77</v>
      </c>
      <c r="AW1330" s="13" t="s">
        <v>33</v>
      </c>
      <c r="AX1330" s="13" t="s">
        <v>69</v>
      </c>
      <c r="AY1330" s="265" t="s">
        <v>174</v>
      </c>
    </row>
    <row r="1331" s="11" customFormat="1">
      <c r="B1331" s="233"/>
      <c r="C1331" s="234"/>
      <c r="D1331" s="235" t="s">
        <v>182</v>
      </c>
      <c r="E1331" s="236" t="s">
        <v>21</v>
      </c>
      <c r="F1331" s="237" t="s">
        <v>1031</v>
      </c>
      <c r="G1331" s="234"/>
      <c r="H1331" s="238">
        <v>7.4400000000000004</v>
      </c>
      <c r="I1331" s="239"/>
      <c r="J1331" s="234"/>
      <c r="K1331" s="234"/>
      <c r="L1331" s="240"/>
      <c r="M1331" s="241"/>
      <c r="N1331" s="242"/>
      <c r="O1331" s="242"/>
      <c r="P1331" s="242"/>
      <c r="Q1331" s="242"/>
      <c r="R1331" s="242"/>
      <c r="S1331" s="242"/>
      <c r="T1331" s="243"/>
      <c r="AT1331" s="244" t="s">
        <v>182</v>
      </c>
      <c r="AU1331" s="244" t="s">
        <v>79</v>
      </c>
      <c r="AV1331" s="11" t="s">
        <v>79</v>
      </c>
      <c r="AW1331" s="11" t="s">
        <v>33</v>
      </c>
      <c r="AX1331" s="11" t="s">
        <v>69</v>
      </c>
      <c r="AY1331" s="244" t="s">
        <v>174</v>
      </c>
    </row>
    <row r="1332" s="12" customFormat="1">
      <c r="B1332" s="245"/>
      <c r="C1332" s="246"/>
      <c r="D1332" s="235" t="s">
        <v>182</v>
      </c>
      <c r="E1332" s="247" t="s">
        <v>21</v>
      </c>
      <c r="F1332" s="248" t="s">
        <v>184</v>
      </c>
      <c r="G1332" s="246"/>
      <c r="H1332" s="249">
        <v>174.03</v>
      </c>
      <c r="I1332" s="250"/>
      <c r="J1332" s="246"/>
      <c r="K1332" s="246"/>
      <c r="L1332" s="251"/>
      <c r="M1332" s="252"/>
      <c r="N1332" s="253"/>
      <c r="O1332" s="253"/>
      <c r="P1332" s="253"/>
      <c r="Q1332" s="253"/>
      <c r="R1332" s="253"/>
      <c r="S1332" s="253"/>
      <c r="T1332" s="254"/>
      <c r="AT1332" s="255" t="s">
        <v>182</v>
      </c>
      <c r="AU1332" s="255" t="s">
        <v>79</v>
      </c>
      <c r="AV1332" s="12" t="s">
        <v>181</v>
      </c>
      <c r="AW1332" s="12" t="s">
        <v>33</v>
      </c>
      <c r="AX1332" s="12" t="s">
        <v>77</v>
      </c>
      <c r="AY1332" s="255" t="s">
        <v>174</v>
      </c>
    </row>
    <row r="1333" s="1" customFormat="1" ht="16.5" customHeight="1">
      <c r="B1333" s="46"/>
      <c r="C1333" s="221" t="s">
        <v>974</v>
      </c>
      <c r="D1333" s="221" t="s">
        <v>176</v>
      </c>
      <c r="E1333" s="222" t="s">
        <v>1724</v>
      </c>
      <c r="F1333" s="223" t="s">
        <v>1725</v>
      </c>
      <c r="G1333" s="224" t="s">
        <v>201</v>
      </c>
      <c r="H1333" s="225">
        <v>428</v>
      </c>
      <c r="I1333" s="226"/>
      <c r="J1333" s="227">
        <f>ROUND(I1333*H1333,2)</f>
        <v>0</v>
      </c>
      <c r="K1333" s="223" t="s">
        <v>180</v>
      </c>
      <c r="L1333" s="72"/>
      <c r="M1333" s="228" t="s">
        <v>21</v>
      </c>
      <c r="N1333" s="229" t="s">
        <v>40</v>
      </c>
      <c r="O1333" s="47"/>
      <c r="P1333" s="230">
        <f>O1333*H1333</f>
        <v>0</v>
      </c>
      <c r="Q1333" s="230">
        <v>0.0077000000000000002</v>
      </c>
      <c r="R1333" s="230">
        <f>Q1333*H1333</f>
        <v>3.2956000000000003</v>
      </c>
      <c r="S1333" s="230">
        <v>0</v>
      </c>
      <c r="T1333" s="231">
        <f>S1333*H1333</f>
        <v>0</v>
      </c>
      <c r="AR1333" s="24" t="s">
        <v>214</v>
      </c>
      <c r="AT1333" s="24" t="s">
        <v>176</v>
      </c>
      <c r="AU1333" s="24" t="s">
        <v>79</v>
      </c>
      <c r="AY1333" s="24" t="s">
        <v>174</v>
      </c>
      <c r="BE1333" s="232">
        <f>IF(N1333="základní",J1333,0)</f>
        <v>0</v>
      </c>
      <c r="BF1333" s="232">
        <f>IF(N1333="snížená",J1333,0)</f>
        <v>0</v>
      </c>
      <c r="BG1333" s="232">
        <f>IF(N1333="zákl. přenesená",J1333,0)</f>
        <v>0</v>
      </c>
      <c r="BH1333" s="232">
        <f>IF(N1333="sníž. přenesená",J1333,0)</f>
        <v>0</v>
      </c>
      <c r="BI1333" s="232">
        <f>IF(N1333="nulová",J1333,0)</f>
        <v>0</v>
      </c>
      <c r="BJ1333" s="24" t="s">
        <v>77</v>
      </c>
      <c r="BK1333" s="232">
        <f>ROUND(I1333*H1333,2)</f>
        <v>0</v>
      </c>
      <c r="BL1333" s="24" t="s">
        <v>214</v>
      </c>
      <c r="BM1333" s="24" t="s">
        <v>1726</v>
      </c>
    </row>
    <row r="1334" s="13" customFormat="1">
      <c r="B1334" s="256"/>
      <c r="C1334" s="257"/>
      <c r="D1334" s="235" t="s">
        <v>182</v>
      </c>
      <c r="E1334" s="258" t="s">
        <v>21</v>
      </c>
      <c r="F1334" s="259" t="s">
        <v>1682</v>
      </c>
      <c r="G1334" s="257"/>
      <c r="H1334" s="258" t="s">
        <v>21</v>
      </c>
      <c r="I1334" s="260"/>
      <c r="J1334" s="257"/>
      <c r="K1334" s="257"/>
      <c r="L1334" s="261"/>
      <c r="M1334" s="262"/>
      <c r="N1334" s="263"/>
      <c r="O1334" s="263"/>
      <c r="P1334" s="263"/>
      <c r="Q1334" s="263"/>
      <c r="R1334" s="263"/>
      <c r="S1334" s="263"/>
      <c r="T1334" s="264"/>
      <c r="AT1334" s="265" t="s">
        <v>182</v>
      </c>
      <c r="AU1334" s="265" t="s">
        <v>79</v>
      </c>
      <c r="AV1334" s="13" t="s">
        <v>77</v>
      </c>
      <c r="AW1334" s="13" t="s">
        <v>33</v>
      </c>
      <c r="AX1334" s="13" t="s">
        <v>69</v>
      </c>
      <c r="AY1334" s="265" t="s">
        <v>174</v>
      </c>
    </row>
    <row r="1335" s="11" customFormat="1">
      <c r="B1335" s="233"/>
      <c r="C1335" s="234"/>
      <c r="D1335" s="235" t="s">
        <v>182</v>
      </c>
      <c r="E1335" s="236" t="s">
        <v>21</v>
      </c>
      <c r="F1335" s="237" t="s">
        <v>1683</v>
      </c>
      <c r="G1335" s="234"/>
      <c r="H1335" s="238">
        <v>428</v>
      </c>
      <c r="I1335" s="239"/>
      <c r="J1335" s="234"/>
      <c r="K1335" s="234"/>
      <c r="L1335" s="240"/>
      <c r="M1335" s="241"/>
      <c r="N1335" s="242"/>
      <c r="O1335" s="242"/>
      <c r="P1335" s="242"/>
      <c r="Q1335" s="242"/>
      <c r="R1335" s="242"/>
      <c r="S1335" s="242"/>
      <c r="T1335" s="243"/>
      <c r="AT1335" s="244" t="s">
        <v>182</v>
      </c>
      <c r="AU1335" s="244" t="s">
        <v>79</v>
      </c>
      <c r="AV1335" s="11" t="s">
        <v>79</v>
      </c>
      <c r="AW1335" s="11" t="s">
        <v>33</v>
      </c>
      <c r="AX1335" s="11" t="s">
        <v>69</v>
      </c>
      <c r="AY1335" s="244" t="s">
        <v>174</v>
      </c>
    </row>
    <row r="1336" s="12" customFormat="1">
      <c r="B1336" s="245"/>
      <c r="C1336" s="246"/>
      <c r="D1336" s="235" t="s">
        <v>182</v>
      </c>
      <c r="E1336" s="247" t="s">
        <v>21</v>
      </c>
      <c r="F1336" s="248" t="s">
        <v>184</v>
      </c>
      <c r="G1336" s="246"/>
      <c r="H1336" s="249">
        <v>428</v>
      </c>
      <c r="I1336" s="250"/>
      <c r="J1336" s="246"/>
      <c r="K1336" s="246"/>
      <c r="L1336" s="251"/>
      <c r="M1336" s="252"/>
      <c r="N1336" s="253"/>
      <c r="O1336" s="253"/>
      <c r="P1336" s="253"/>
      <c r="Q1336" s="253"/>
      <c r="R1336" s="253"/>
      <c r="S1336" s="253"/>
      <c r="T1336" s="254"/>
      <c r="AT1336" s="255" t="s">
        <v>182</v>
      </c>
      <c r="AU1336" s="255" t="s">
        <v>79</v>
      </c>
      <c r="AV1336" s="12" t="s">
        <v>181</v>
      </c>
      <c r="AW1336" s="12" t="s">
        <v>33</v>
      </c>
      <c r="AX1336" s="12" t="s">
        <v>77</v>
      </c>
      <c r="AY1336" s="255" t="s">
        <v>174</v>
      </c>
    </row>
    <row r="1337" s="1" customFormat="1" ht="25.5" customHeight="1">
      <c r="B1337" s="46"/>
      <c r="C1337" s="221" t="s">
        <v>1727</v>
      </c>
      <c r="D1337" s="221" t="s">
        <v>176</v>
      </c>
      <c r="E1337" s="222" t="s">
        <v>1728</v>
      </c>
      <c r="F1337" s="223" t="s">
        <v>1729</v>
      </c>
      <c r="G1337" s="224" t="s">
        <v>201</v>
      </c>
      <c r="H1337" s="225">
        <v>1712</v>
      </c>
      <c r="I1337" s="226"/>
      <c r="J1337" s="227">
        <f>ROUND(I1337*H1337,2)</f>
        <v>0</v>
      </c>
      <c r="K1337" s="223" t="s">
        <v>180</v>
      </c>
      <c r="L1337" s="72"/>
      <c r="M1337" s="228" t="s">
        <v>21</v>
      </c>
      <c r="N1337" s="229" t="s">
        <v>40</v>
      </c>
      <c r="O1337" s="47"/>
      <c r="P1337" s="230">
        <f>O1337*H1337</f>
        <v>0</v>
      </c>
      <c r="Q1337" s="230">
        <v>0.0019300000000000001</v>
      </c>
      <c r="R1337" s="230">
        <f>Q1337*H1337</f>
        <v>3.30416</v>
      </c>
      <c r="S1337" s="230">
        <v>0</v>
      </c>
      <c r="T1337" s="231">
        <f>S1337*H1337</f>
        <v>0</v>
      </c>
      <c r="AR1337" s="24" t="s">
        <v>214</v>
      </c>
      <c r="AT1337" s="24" t="s">
        <v>176</v>
      </c>
      <c r="AU1337" s="24" t="s">
        <v>79</v>
      </c>
      <c r="AY1337" s="24" t="s">
        <v>174</v>
      </c>
      <c r="BE1337" s="232">
        <f>IF(N1337="základní",J1337,0)</f>
        <v>0</v>
      </c>
      <c r="BF1337" s="232">
        <f>IF(N1337="snížená",J1337,0)</f>
        <v>0</v>
      </c>
      <c r="BG1337" s="232">
        <f>IF(N1337="zákl. přenesená",J1337,0)</f>
        <v>0</v>
      </c>
      <c r="BH1337" s="232">
        <f>IF(N1337="sníž. přenesená",J1337,0)</f>
        <v>0</v>
      </c>
      <c r="BI1337" s="232">
        <f>IF(N1337="nulová",J1337,0)</f>
        <v>0</v>
      </c>
      <c r="BJ1337" s="24" t="s">
        <v>77</v>
      </c>
      <c r="BK1337" s="232">
        <f>ROUND(I1337*H1337,2)</f>
        <v>0</v>
      </c>
      <c r="BL1337" s="24" t="s">
        <v>214</v>
      </c>
      <c r="BM1337" s="24" t="s">
        <v>1730</v>
      </c>
    </row>
    <row r="1338" s="11" customFormat="1">
      <c r="B1338" s="233"/>
      <c r="C1338" s="234"/>
      <c r="D1338" s="235" t="s">
        <v>182</v>
      </c>
      <c r="E1338" s="236" t="s">
        <v>21</v>
      </c>
      <c r="F1338" s="237" t="s">
        <v>1731</v>
      </c>
      <c r="G1338" s="234"/>
      <c r="H1338" s="238">
        <v>1712</v>
      </c>
      <c r="I1338" s="239"/>
      <c r="J1338" s="234"/>
      <c r="K1338" s="234"/>
      <c r="L1338" s="240"/>
      <c r="M1338" s="241"/>
      <c r="N1338" s="242"/>
      <c r="O1338" s="242"/>
      <c r="P1338" s="242"/>
      <c r="Q1338" s="242"/>
      <c r="R1338" s="242"/>
      <c r="S1338" s="242"/>
      <c r="T1338" s="243"/>
      <c r="AT1338" s="244" t="s">
        <v>182</v>
      </c>
      <c r="AU1338" s="244" t="s">
        <v>79</v>
      </c>
      <c r="AV1338" s="11" t="s">
        <v>79</v>
      </c>
      <c r="AW1338" s="11" t="s">
        <v>33</v>
      </c>
      <c r="AX1338" s="11" t="s">
        <v>69</v>
      </c>
      <c r="AY1338" s="244" t="s">
        <v>174</v>
      </c>
    </row>
    <row r="1339" s="12" customFormat="1">
      <c r="B1339" s="245"/>
      <c r="C1339" s="246"/>
      <c r="D1339" s="235" t="s">
        <v>182</v>
      </c>
      <c r="E1339" s="247" t="s">
        <v>21</v>
      </c>
      <c r="F1339" s="248" t="s">
        <v>184</v>
      </c>
      <c r="G1339" s="246"/>
      <c r="H1339" s="249">
        <v>1712</v>
      </c>
      <c r="I1339" s="250"/>
      <c r="J1339" s="246"/>
      <c r="K1339" s="246"/>
      <c r="L1339" s="251"/>
      <c r="M1339" s="252"/>
      <c r="N1339" s="253"/>
      <c r="O1339" s="253"/>
      <c r="P1339" s="253"/>
      <c r="Q1339" s="253"/>
      <c r="R1339" s="253"/>
      <c r="S1339" s="253"/>
      <c r="T1339" s="254"/>
      <c r="AT1339" s="255" t="s">
        <v>182</v>
      </c>
      <c r="AU1339" s="255" t="s">
        <v>79</v>
      </c>
      <c r="AV1339" s="12" t="s">
        <v>181</v>
      </c>
      <c r="AW1339" s="12" t="s">
        <v>33</v>
      </c>
      <c r="AX1339" s="12" t="s">
        <v>77</v>
      </c>
      <c r="AY1339" s="255" t="s">
        <v>174</v>
      </c>
    </row>
    <row r="1340" s="1" customFormat="1" ht="16.5" customHeight="1">
      <c r="B1340" s="46"/>
      <c r="C1340" s="221" t="s">
        <v>979</v>
      </c>
      <c r="D1340" s="221" t="s">
        <v>176</v>
      </c>
      <c r="E1340" s="222" t="s">
        <v>1732</v>
      </c>
      <c r="F1340" s="223" t="s">
        <v>1733</v>
      </c>
      <c r="G1340" s="224" t="s">
        <v>201</v>
      </c>
      <c r="H1340" s="225">
        <v>8.1600000000000001</v>
      </c>
      <c r="I1340" s="226"/>
      <c r="J1340" s="227">
        <f>ROUND(I1340*H1340,2)</f>
        <v>0</v>
      </c>
      <c r="K1340" s="223" t="s">
        <v>21</v>
      </c>
      <c r="L1340" s="72"/>
      <c r="M1340" s="228" t="s">
        <v>21</v>
      </c>
      <c r="N1340" s="229" t="s">
        <v>40</v>
      </c>
      <c r="O1340" s="47"/>
      <c r="P1340" s="230">
        <f>O1340*H1340</f>
        <v>0</v>
      </c>
      <c r="Q1340" s="230">
        <v>0</v>
      </c>
      <c r="R1340" s="230">
        <f>Q1340*H1340</f>
        <v>0</v>
      </c>
      <c r="S1340" s="230">
        <v>0</v>
      </c>
      <c r="T1340" s="231">
        <f>S1340*H1340</f>
        <v>0</v>
      </c>
      <c r="AR1340" s="24" t="s">
        <v>214</v>
      </c>
      <c r="AT1340" s="24" t="s">
        <v>176</v>
      </c>
      <c r="AU1340" s="24" t="s">
        <v>79</v>
      </c>
      <c r="AY1340" s="24" t="s">
        <v>174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24" t="s">
        <v>77</v>
      </c>
      <c r="BK1340" s="232">
        <f>ROUND(I1340*H1340,2)</f>
        <v>0</v>
      </c>
      <c r="BL1340" s="24" t="s">
        <v>214</v>
      </c>
      <c r="BM1340" s="24" t="s">
        <v>1734</v>
      </c>
    </row>
    <row r="1341" s="11" customFormat="1">
      <c r="B1341" s="233"/>
      <c r="C1341" s="234"/>
      <c r="D1341" s="235" t="s">
        <v>182</v>
      </c>
      <c r="E1341" s="236" t="s">
        <v>21</v>
      </c>
      <c r="F1341" s="237" t="s">
        <v>1735</v>
      </c>
      <c r="G1341" s="234"/>
      <c r="H1341" s="238">
        <v>8.1600000000000001</v>
      </c>
      <c r="I1341" s="239"/>
      <c r="J1341" s="234"/>
      <c r="K1341" s="234"/>
      <c r="L1341" s="240"/>
      <c r="M1341" s="241"/>
      <c r="N1341" s="242"/>
      <c r="O1341" s="242"/>
      <c r="P1341" s="242"/>
      <c r="Q1341" s="242"/>
      <c r="R1341" s="242"/>
      <c r="S1341" s="242"/>
      <c r="T1341" s="243"/>
      <c r="AT1341" s="244" t="s">
        <v>182</v>
      </c>
      <c r="AU1341" s="244" t="s">
        <v>79</v>
      </c>
      <c r="AV1341" s="11" t="s">
        <v>79</v>
      </c>
      <c r="AW1341" s="11" t="s">
        <v>33</v>
      </c>
      <c r="AX1341" s="11" t="s">
        <v>69</v>
      </c>
      <c r="AY1341" s="244" t="s">
        <v>174</v>
      </c>
    </row>
    <row r="1342" s="12" customFormat="1">
      <c r="B1342" s="245"/>
      <c r="C1342" s="246"/>
      <c r="D1342" s="235" t="s">
        <v>182</v>
      </c>
      <c r="E1342" s="247" t="s">
        <v>21</v>
      </c>
      <c r="F1342" s="248" t="s">
        <v>184</v>
      </c>
      <c r="G1342" s="246"/>
      <c r="H1342" s="249">
        <v>8.1600000000000001</v>
      </c>
      <c r="I1342" s="250"/>
      <c r="J1342" s="246"/>
      <c r="K1342" s="246"/>
      <c r="L1342" s="251"/>
      <c r="M1342" s="252"/>
      <c r="N1342" s="253"/>
      <c r="O1342" s="253"/>
      <c r="P1342" s="253"/>
      <c r="Q1342" s="253"/>
      <c r="R1342" s="253"/>
      <c r="S1342" s="253"/>
      <c r="T1342" s="254"/>
      <c r="AT1342" s="255" t="s">
        <v>182</v>
      </c>
      <c r="AU1342" s="255" t="s">
        <v>79</v>
      </c>
      <c r="AV1342" s="12" t="s">
        <v>181</v>
      </c>
      <c r="AW1342" s="12" t="s">
        <v>33</v>
      </c>
      <c r="AX1342" s="12" t="s">
        <v>77</v>
      </c>
      <c r="AY1342" s="255" t="s">
        <v>174</v>
      </c>
    </row>
    <row r="1343" s="1" customFormat="1" ht="16.5" customHeight="1">
      <c r="B1343" s="46"/>
      <c r="C1343" s="221" t="s">
        <v>1736</v>
      </c>
      <c r="D1343" s="221" t="s">
        <v>176</v>
      </c>
      <c r="E1343" s="222" t="s">
        <v>1737</v>
      </c>
      <c r="F1343" s="223" t="s">
        <v>1738</v>
      </c>
      <c r="G1343" s="224" t="s">
        <v>1038</v>
      </c>
      <c r="H1343" s="276"/>
      <c r="I1343" s="226"/>
      <c r="J1343" s="227">
        <f>ROUND(I1343*H1343,2)</f>
        <v>0</v>
      </c>
      <c r="K1343" s="223" t="s">
        <v>180</v>
      </c>
      <c r="L1343" s="72"/>
      <c r="M1343" s="228" t="s">
        <v>21</v>
      </c>
      <c r="N1343" s="229" t="s">
        <v>40</v>
      </c>
      <c r="O1343" s="47"/>
      <c r="P1343" s="230">
        <f>O1343*H1343</f>
        <v>0</v>
      </c>
      <c r="Q1343" s="230">
        <v>0</v>
      </c>
      <c r="R1343" s="230">
        <f>Q1343*H1343</f>
        <v>0</v>
      </c>
      <c r="S1343" s="230">
        <v>0</v>
      </c>
      <c r="T1343" s="231">
        <f>S1343*H1343</f>
        <v>0</v>
      </c>
      <c r="AR1343" s="24" t="s">
        <v>214</v>
      </c>
      <c r="AT1343" s="24" t="s">
        <v>176</v>
      </c>
      <c r="AU1343" s="24" t="s">
        <v>79</v>
      </c>
      <c r="AY1343" s="24" t="s">
        <v>174</v>
      </c>
      <c r="BE1343" s="232">
        <f>IF(N1343="základní",J1343,0)</f>
        <v>0</v>
      </c>
      <c r="BF1343" s="232">
        <f>IF(N1343="snížená",J1343,0)</f>
        <v>0</v>
      </c>
      <c r="BG1343" s="232">
        <f>IF(N1343="zákl. přenesená",J1343,0)</f>
        <v>0</v>
      </c>
      <c r="BH1343" s="232">
        <f>IF(N1343="sníž. přenesená",J1343,0)</f>
        <v>0</v>
      </c>
      <c r="BI1343" s="232">
        <f>IF(N1343="nulová",J1343,0)</f>
        <v>0</v>
      </c>
      <c r="BJ1343" s="24" t="s">
        <v>77</v>
      </c>
      <c r="BK1343" s="232">
        <f>ROUND(I1343*H1343,2)</f>
        <v>0</v>
      </c>
      <c r="BL1343" s="24" t="s">
        <v>214</v>
      </c>
      <c r="BM1343" s="24" t="s">
        <v>1739</v>
      </c>
    </row>
    <row r="1344" s="10" customFormat="1" ht="29.88" customHeight="1">
      <c r="B1344" s="205"/>
      <c r="C1344" s="206"/>
      <c r="D1344" s="207" t="s">
        <v>68</v>
      </c>
      <c r="E1344" s="219" t="s">
        <v>1740</v>
      </c>
      <c r="F1344" s="219" t="s">
        <v>1741</v>
      </c>
      <c r="G1344" s="206"/>
      <c r="H1344" s="206"/>
      <c r="I1344" s="209"/>
      <c r="J1344" s="220">
        <f>BK1344</f>
        <v>0</v>
      </c>
      <c r="K1344" s="206"/>
      <c r="L1344" s="211"/>
      <c r="M1344" s="212"/>
      <c r="N1344" s="213"/>
      <c r="O1344" s="213"/>
      <c r="P1344" s="214">
        <f>SUM(P1345:P1360)</f>
        <v>0</v>
      </c>
      <c r="Q1344" s="213"/>
      <c r="R1344" s="214">
        <f>SUM(R1345:R1360)</f>
        <v>0</v>
      </c>
      <c r="S1344" s="213"/>
      <c r="T1344" s="215">
        <f>SUM(T1345:T1360)</f>
        <v>0</v>
      </c>
      <c r="AR1344" s="216" t="s">
        <v>79</v>
      </c>
      <c r="AT1344" s="217" t="s">
        <v>68</v>
      </c>
      <c r="AU1344" s="217" t="s">
        <v>77</v>
      </c>
      <c r="AY1344" s="216" t="s">
        <v>174</v>
      </c>
      <c r="BK1344" s="218">
        <f>SUM(BK1345:BK1360)</f>
        <v>0</v>
      </c>
    </row>
    <row r="1345" s="1" customFormat="1" ht="16.5" customHeight="1">
      <c r="B1345" s="46"/>
      <c r="C1345" s="221" t="s">
        <v>985</v>
      </c>
      <c r="D1345" s="221" t="s">
        <v>176</v>
      </c>
      <c r="E1345" s="222" t="s">
        <v>1742</v>
      </c>
      <c r="F1345" s="223" t="s">
        <v>1743</v>
      </c>
      <c r="G1345" s="224" t="s">
        <v>272</v>
      </c>
      <c r="H1345" s="225">
        <v>194</v>
      </c>
      <c r="I1345" s="226"/>
      <c r="J1345" s="227">
        <f>ROUND(I1345*H1345,2)</f>
        <v>0</v>
      </c>
      <c r="K1345" s="223" t="s">
        <v>21</v>
      </c>
      <c r="L1345" s="72"/>
      <c r="M1345" s="228" t="s">
        <v>21</v>
      </c>
      <c r="N1345" s="229" t="s">
        <v>40</v>
      </c>
      <c r="O1345" s="47"/>
      <c r="P1345" s="230">
        <f>O1345*H1345</f>
        <v>0</v>
      </c>
      <c r="Q1345" s="230">
        <v>0</v>
      </c>
      <c r="R1345" s="230">
        <f>Q1345*H1345</f>
        <v>0</v>
      </c>
      <c r="S1345" s="230">
        <v>0</v>
      </c>
      <c r="T1345" s="231">
        <f>S1345*H1345</f>
        <v>0</v>
      </c>
      <c r="AR1345" s="24" t="s">
        <v>214</v>
      </c>
      <c r="AT1345" s="24" t="s">
        <v>176</v>
      </c>
      <c r="AU1345" s="24" t="s">
        <v>79</v>
      </c>
      <c r="AY1345" s="24" t="s">
        <v>174</v>
      </c>
      <c r="BE1345" s="232">
        <f>IF(N1345="základní",J1345,0)</f>
        <v>0</v>
      </c>
      <c r="BF1345" s="232">
        <f>IF(N1345="snížená",J1345,0)</f>
        <v>0</v>
      </c>
      <c r="BG1345" s="232">
        <f>IF(N1345="zákl. přenesená",J1345,0)</f>
        <v>0</v>
      </c>
      <c r="BH1345" s="232">
        <f>IF(N1345="sníž. přenesená",J1345,0)</f>
        <v>0</v>
      </c>
      <c r="BI1345" s="232">
        <f>IF(N1345="nulová",J1345,0)</f>
        <v>0</v>
      </c>
      <c r="BJ1345" s="24" t="s">
        <v>77</v>
      </c>
      <c r="BK1345" s="232">
        <f>ROUND(I1345*H1345,2)</f>
        <v>0</v>
      </c>
      <c r="BL1345" s="24" t="s">
        <v>214</v>
      </c>
      <c r="BM1345" s="24" t="s">
        <v>1744</v>
      </c>
    </row>
    <row r="1346" s="13" customFormat="1">
      <c r="B1346" s="256"/>
      <c r="C1346" s="257"/>
      <c r="D1346" s="235" t="s">
        <v>182</v>
      </c>
      <c r="E1346" s="258" t="s">
        <v>21</v>
      </c>
      <c r="F1346" s="259" t="s">
        <v>1745</v>
      </c>
      <c r="G1346" s="257"/>
      <c r="H1346" s="258" t="s">
        <v>21</v>
      </c>
      <c r="I1346" s="260"/>
      <c r="J1346" s="257"/>
      <c r="K1346" s="257"/>
      <c r="L1346" s="261"/>
      <c r="M1346" s="262"/>
      <c r="N1346" s="263"/>
      <c r="O1346" s="263"/>
      <c r="P1346" s="263"/>
      <c r="Q1346" s="263"/>
      <c r="R1346" s="263"/>
      <c r="S1346" s="263"/>
      <c r="T1346" s="264"/>
      <c r="AT1346" s="265" t="s">
        <v>182</v>
      </c>
      <c r="AU1346" s="265" t="s">
        <v>79</v>
      </c>
      <c r="AV1346" s="13" t="s">
        <v>77</v>
      </c>
      <c r="AW1346" s="13" t="s">
        <v>33</v>
      </c>
      <c r="AX1346" s="13" t="s">
        <v>69</v>
      </c>
      <c r="AY1346" s="265" t="s">
        <v>174</v>
      </c>
    </row>
    <row r="1347" s="11" customFormat="1">
      <c r="B1347" s="233"/>
      <c r="C1347" s="234"/>
      <c r="D1347" s="235" t="s">
        <v>182</v>
      </c>
      <c r="E1347" s="236" t="s">
        <v>21</v>
      </c>
      <c r="F1347" s="237" t="s">
        <v>1746</v>
      </c>
      <c r="G1347" s="234"/>
      <c r="H1347" s="238">
        <v>24</v>
      </c>
      <c r="I1347" s="239"/>
      <c r="J1347" s="234"/>
      <c r="K1347" s="234"/>
      <c r="L1347" s="240"/>
      <c r="M1347" s="241"/>
      <c r="N1347" s="242"/>
      <c r="O1347" s="242"/>
      <c r="P1347" s="242"/>
      <c r="Q1347" s="242"/>
      <c r="R1347" s="242"/>
      <c r="S1347" s="242"/>
      <c r="T1347" s="243"/>
      <c r="AT1347" s="244" t="s">
        <v>182</v>
      </c>
      <c r="AU1347" s="244" t="s">
        <v>79</v>
      </c>
      <c r="AV1347" s="11" t="s">
        <v>79</v>
      </c>
      <c r="AW1347" s="11" t="s">
        <v>33</v>
      </c>
      <c r="AX1347" s="11" t="s">
        <v>69</v>
      </c>
      <c r="AY1347" s="244" t="s">
        <v>174</v>
      </c>
    </row>
    <row r="1348" s="11" customFormat="1">
      <c r="B1348" s="233"/>
      <c r="C1348" s="234"/>
      <c r="D1348" s="235" t="s">
        <v>182</v>
      </c>
      <c r="E1348" s="236" t="s">
        <v>21</v>
      </c>
      <c r="F1348" s="237" t="s">
        <v>1747</v>
      </c>
      <c r="G1348" s="234"/>
      <c r="H1348" s="238">
        <v>78</v>
      </c>
      <c r="I1348" s="239"/>
      <c r="J1348" s="234"/>
      <c r="K1348" s="234"/>
      <c r="L1348" s="240"/>
      <c r="M1348" s="241"/>
      <c r="N1348" s="242"/>
      <c r="O1348" s="242"/>
      <c r="P1348" s="242"/>
      <c r="Q1348" s="242"/>
      <c r="R1348" s="242"/>
      <c r="S1348" s="242"/>
      <c r="T1348" s="243"/>
      <c r="AT1348" s="244" t="s">
        <v>182</v>
      </c>
      <c r="AU1348" s="244" t="s">
        <v>79</v>
      </c>
      <c r="AV1348" s="11" t="s">
        <v>79</v>
      </c>
      <c r="AW1348" s="11" t="s">
        <v>33</v>
      </c>
      <c r="AX1348" s="11" t="s">
        <v>69</v>
      </c>
      <c r="AY1348" s="244" t="s">
        <v>174</v>
      </c>
    </row>
    <row r="1349" s="11" customFormat="1">
      <c r="B1349" s="233"/>
      <c r="C1349" s="234"/>
      <c r="D1349" s="235" t="s">
        <v>182</v>
      </c>
      <c r="E1349" s="236" t="s">
        <v>21</v>
      </c>
      <c r="F1349" s="237" t="s">
        <v>1748</v>
      </c>
      <c r="G1349" s="234"/>
      <c r="H1349" s="238">
        <v>78</v>
      </c>
      <c r="I1349" s="239"/>
      <c r="J1349" s="234"/>
      <c r="K1349" s="234"/>
      <c r="L1349" s="240"/>
      <c r="M1349" s="241"/>
      <c r="N1349" s="242"/>
      <c r="O1349" s="242"/>
      <c r="P1349" s="242"/>
      <c r="Q1349" s="242"/>
      <c r="R1349" s="242"/>
      <c r="S1349" s="242"/>
      <c r="T1349" s="243"/>
      <c r="AT1349" s="244" t="s">
        <v>182</v>
      </c>
      <c r="AU1349" s="244" t="s">
        <v>79</v>
      </c>
      <c r="AV1349" s="11" t="s">
        <v>79</v>
      </c>
      <c r="AW1349" s="11" t="s">
        <v>33</v>
      </c>
      <c r="AX1349" s="11" t="s">
        <v>69</v>
      </c>
      <c r="AY1349" s="244" t="s">
        <v>174</v>
      </c>
    </row>
    <row r="1350" s="11" customFormat="1">
      <c r="B1350" s="233"/>
      <c r="C1350" s="234"/>
      <c r="D1350" s="235" t="s">
        <v>182</v>
      </c>
      <c r="E1350" s="236" t="s">
        <v>21</v>
      </c>
      <c r="F1350" s="237" t="s">
        <v>1749</v>
      </c>
      <c r="G1350" s="234"/>
      <c r="H1350" s="238">
        <v>14</v>
      </c>
      <c r="I1350" s="239"/>
      <c r="J1350" s="234"/>
      <c r="K1350" s="234"/>
      <c r="L1350" s="240"/>
      <c r="M1350" s="241"/>
      <c r="N1350" s="242"/>
      <c r="O1350" s="242"/>
      <c r="P1350" s="242"/>
      <c r="Q1350" s="242"/>
      <c r="R1350" s="242"/>
      <c r="S1350" s="242"/>
      <c r="T1350" s="243"/>
      <c r="AT1350" s="244" t="s">
        <v>182</v>
      </c>
      <c r="AU1350" s="244" t="s">
        <v>79</v>
      </c>
      <c r="AV1350" s="11" t="s">
        <v>79</v>
      </c>
      <c r="AW1350" s="11" t="s">
        <v>33</v>
      </c>
      <c r="AX1350" s="11" t="s">
        <v>69</v>
      </c>
      <c r="AY1350" s="244" t="s">
        <v>174</v>
      </c>
    </row>
    <row r="1351" s="12" customFormat="1">
      <c r="B1351" s="245"/>
      <c r="C1351" s="246"/>
      <c r="D1351" s="235" t="s">
        <v>182</v>
      </c>
      <c r="E1351" s="247" t="s">
        <v>21</v>
      </c>
      <c r="F1351" s="248" t="s">
        <v>184</v>
      </c>
      <c r="G1351" s="246"/>
      <c r="H1351" s="249">
        <v>194</v>
      </c>
      <c r="I1351" s="250"/>
      <c r="J1351" s="246"/>
      <c r="K1351" s="246"/>
      <c r="L1351" s="251"/>
      <c r="M1351" s="252"/>
      <c r="N1351" s="253"/>
      <c r="O1351" s="253"/>
      <c r="P1351" s="253"/>
      <c r="Q1351" s="253"/>
      <c r="R1351" s="253"/>
      <c r="S1351" s="253"/>
      <c r="T1351" s="254"/>
      <c r="AT1351" s="255" t="s">
        <v>182</v>
      </c>
      <c r="AU1351" s="255" t="s">
        <v>79</v>
      </c>
      <c r="AV1351" s="12" t="s">
        <v>181</v>
      </c>
      <c r="AW1351" s="12" t="s">
        <v>33</v>
      </c>
      <c r="AX1351" s="12" t="s">
        <v>77</v>
      </c>
      <c r="AY1351" s="255" t="s">
        <v>174</v>
      </c>
    </row>
    <row r="1352" s="1" customFormat="1" ht="25.5" customHeight="1">
      <c r="B1352" s="46"/>
      <c r="C1352" s="221" t="s">
        <v>1750</v>
      </c>
      <c r="D1352" s="221" t="s">
        <v>176</v>
      </c>
      <c r="E1352" s="222" t="s">
        <v>1751</v>
      </c>
      <c r="F1352" s="223" t="s">
        <v>1752</v>
      </c>
      <c r="G1352" s="224" t="s">
        <v>201</v>
      </c>
      <c r="H1352" s="225">
        <v>3.2999999999999998</v>
      </c>
      <c r="I1352" s="226"/>
      <c r="J1352" s="227">
        <f>ROUND(I1352*H1352,2)</f>
        <v>0</v>
      </c>
      <c r="K1352" s="223" t="s">
        <v>21</v>
      </c>
      <c r="L1352" s="72"/>
      <c r="M1352" s="228" t="s">
        <v>21</v>
      </c>
      <c r="N1352" s="229" t="s">
        <v>40</v>
      </c>
      <c r="O1352" s="47"/>
      <c r="P1352" s="230">
        <f>O1352*H1352</f>
        <v>0</v>
      </c>
      <c r="Q1352" s="230">
        <v>0</v>
      </c>
      <c r="R1352" s="230">
        <f>Q1352*H1352</f>
        <v>0</v>
      </c>
      <c r="S1352" s="230">
        <v>0</v>
      </c>
      <c r="T1352" s="231">
        <f>S1352*H1352</f>
        <v>0</v>
      </c>
      <c r="AR1352" s="24" t="s">
        <v>214</v>
      </c>
      <c r="AT1352" s="24" t="s">
        <v>176</v>
      </c>
      <c r="AU1352" s="24" t="s">
        <v>79</v>
      </c>
      <c r="AY1352" s="24" t="s">
        <v>174</v>
      </c>
      <c r="BE1352" s="232">
        <f>IF(N1352="základní",J1352,0)</f>
        <v>0</v>
      </c>
      <c r="BF1352" s="232">
        <f>IF(N1352="snížená",J1352,0)</f>
        <v>0</v>
      </c>
      <c r="BG1352" s="232">
        <f>IF(N1352="zákl. přenesená",J1352,0)</f>
        <v>0</v>
      </c>
      <c r="BH1352" s="232">
        <f>IF(N1352="sníž. přenesená",J1352,0)</f>
        <v>0</v>
      </c>
      <c r="BI1352" s="232">
        <f>IF(N1352="nulová",J1352,0)</f>
        <v>0</v>
      </c>
      <c r="BJ1352" s="24" t="s">
        <v>77</v>
      </c>
      <c r="BK1352" s="232">
        <f>ROUND(I1352*H1352,2)</f>
        <v>0</v>
      </c>
      <c r="BL1352" s="24" t="s">
        <v>214</v>
      </c>
      <c r="BM1352" s="24" t="s">
        <v>1753</v>
      </c>
    </row>
    <row r="1353" s="13" customFormat="1">
      <c r="B1353" s="256"/>
      <c r="C1353" s="257"/>
      <c r="D1353" s="235" t="s">
        <v>182</v>
      </c>
      <c r="E1353" s="258" t="s">
        <v>21</v>
      </c>
      <c r="F1353" s="259" t="s">
        <v>1745</v>
      </c>
      <c r="G1353" s="257"/>
      <c r="H1353" s="258" t="s">
        <v>21</v>
      </c>
      <c r="I1353" s="260"/>
      <c r="J1353" s="257"/>
      <c r="K1353" s="257"/>
      <c r="L1353" s="261"/>
      <c r="M1353" s="262"/>
      <c r="N1353" s="263"/>
      <c r="O1353" s="263"/>
      <c r="P1353" s="263"/>
      <c r="Q1353" s="263"/>
      <c r="R1353" s="263"/>
      <c r="S1353" s="263"/>
      <c r="T1353" s="264"/>
      <c r="AT1353" s="265" t="s">
        <v>182</v>
      </c>
      <c r="AU1353" s="265" t="s">
        <v>79</v>
      </c>
      <c r="AV1353" s="13" t="s">
        <v>77</v>
      </c>
      <c r="AW1353" s="13" t="s">
        <v>33</v>
      </c>
      <c r="AX1353" s="13" t="s">
        <v>69</v>
      </c>
      <c r="AY1353" s="265" t="s">
        <v>174</v>
      </c>
    </row>
    <row r="1354" s="11" customFormat="1">
      <c r="B1354" s="233"/>
      <c r="C1354" s="234"/>
      <c r="D1354" s="235" t="s">
        <v>182</v>
      </c>
      <c r="E1354" s="236" t="s">
        <v>21</v>
      </c>
      <c r="F1354" s="237" t="s">
        <v>1754</v>
      </c>
      <c r="G1354" s="234"/>
      <c r="H1354" s="238">
        <v>3.2999999999999998</v>
      </c>
      <c r="I1354" s="239"/>
      <c r="J1354" s="234"/>
      <c r="K1354" s="234"/>
      <c r="L1354" s="240"/>
      <c r="M1354" s="241"/>
      <c r="N1354" s="242"/>
      <c r="O1354" s="242"/>
      <c r="P1354" s="242"/>
      <c r="Q1354" s="242"/>
      <c r="R1354" s="242"/>
      <c r="S1354" s="242"/>
      <c r="T1354" s="243"/>
      <c r="AT1354" s="244" t="s">
        <v>182</v>
      </c>
      <c r="AU1354" s="244" t="s">
        <v>79</v>
      </c>
      <c r="AV1354" s="11" t="s">
        <v>79</v>
      </c>
      <c r="AW1354" s="11" t="s">
        <v>33</v>
      </c>
      <c r="AX1354" s="11" t="s">
        <v>69</v>
      </c>
      <c r="AY1354" s="244" t="s">
        <v>174</v>
      </c>
    </row>
    <row r="1355" s="12" customFormat="1">
      <c r="B1355" s="245"/>
      <c r="C1355" s="246"/>
      <c r="D1355" s="235" t="s">
        <v>182</v>
      </c>
      <c r="E1355" s="247" t="s">
        <v>21</v>
      </c>
      <c r="F1355" s="248" t="s">
        <v>184</v>
      </c>
      <c r="G1355" s="246"/>
      <c r="H1355" s="249">
        <v>3.2999999999999998</v>
      </c>
      <c r="I1355" s="250"/>
      <c r="J1355" s="246"/>
      <c r="K1355" s="246"/>
      <c r="L1355" s="251"/>
      <c r="M1355" s="252"/>
      <c r="N1355" s="253"/>
      <c r="O1355" s="253"/>
      <c r="P1355" s="253"/>
      <c r="Q1355" s="253"/>
      <c r="R1355" s="253"/>
      <c r="S1355" s="253"/>
      <c r="T1355" s="254"/>
      <c r="AT1355" s="255" t="s">
        <v>182</v>
      </c>
      <c r="AU1355" s="255" t="s">
        <v>79</v>
      </c>
      <c r="AV1355" s="12" t="s">
        <v>181</v>
      </c>
      <c r="AW1355" s="12" t="s">
        <v>33</v>
      </c>
      <c r="AX1355" s="12" t="s">
        <v>77</v>
      </c>
      <c r="AY1355" s="255" t="s">
        <v>174</v>
      </c>
    </row>
    <row r="1356" s="1" customFormat="1" ht="16.5" customHeight="1">
      <c r="B1356" s="46"/>
      <c r="C1356" s="221" t="s">
        <v>1003</v>
      </c>
      <c r="D1356" s="221" t="s">
        <v>176</v>
      </c>
      <c r="E1356" s="222" t="s">
        <v>1755</v>
      </c>
      <c r="F1356" s="223" t="s">
        <v>1756</v>
      </c>
      <c r="G1356" s="224" t="s">
        <v>201</v>
      </c>
      <c r="H1356" s="225">
        <v>130.13999999999999</v>
      </c>
      <c r="I1356" s="226"/>
      <c r="J1356" s="227">
        <f>ROUND(I1356*H1356,2)</f>
        <v>0</v>
      </c>
      <c r="K1356" s="223" t="s">
        <v>21</v>
      </c>
      <c r="L1356" s="72"/>
      <c r="M1356" s="228" t="s">
        <v>21</v>
      </c>
      <c r="N1356" s="229" t="s">
        <v>40</v>
      </c>
      <c r="O1356" s="47"/>
      <c r="P1356" s="230">
        <f>O1356*H1356</f>
        <v>0</v>
      </c>
      <c r="Q1356" s="230">
        <v>0</v>
      </c>
      <c r="R1356" s="230">
        <f>Q1356*H1356</f>
        <v>0</v>
      </c>
      <c r="S1356" s="230">
        <v>0</v>
      </c>
      <c r="T1356" s="231">
        <f>S1356*H1356</f>
        <v>0</v>
      </c>
      <c r="AR1356" s="24" t="s">
        <v>214</v>
      </c>
      <c r="AT1356" s="24" t="s">
        <v>176</v>
      </c>
      <c r="AU1356" s="24" t="s">
        <v>79</v>
      </c>
      <c r="AY1356" s="24" t="s">
        <v>174</v>
      </c>
      <c r="BE1356" s="232">
        <f>IF(N1356="základní",J1356,0)</f>
        <v>0</v>
      </c>
      <c r="BF1356" s="232">
        <f>IF(N1356="snížená",J1356,0)</f>
        <v>0</v>
      </c>
      <c r="BG1356" s="232">
        <f>IF(N1356="zákl. přenesená",J1356,0)</f>
        <v>0</v>
      </c>
      <c r="BH1356" s="232">
        <f>IF(N1356="sníž. přenesená",J1356,0)</f>
        <v>0</v>
      </c>
      <c r="BI1356" s="232">
        <f>IF(N1356="nulová",J1356,0)</f>
        <v>0</v>
      </c>
      <c r="BJ1356" s="24" t="s">
        <v>77</v>
      </c>
      <c r="BK1356" s="232">
        <f>ROUND(I1356*H1356,2)</f>
        <v>0</v>
      </c>
      <c r="BL1356" s="24" t="s">
        <v>214</v>
      </c>
      <c r="BM1356" s="24" t="s">
        <v>1757</v>
      </c>
    </row>
    <row r="1357" s="11" customFormat="1">
      <c r="B1357" s="233"/>
      <c r="C1357" s="234"/>
      <c r="D1357" s="235" t="s">
        <v>182</v>
      </c>
      <c r="E1357" s="236" t="s">
        <v>21</v>
      </c>
      <c r="F1357" s="237" t="s">
        <v>1758</v>
      </c>
      <c r="G1357" s="234"/>
      <c r="H1357" s="238">
        <v>109.03</v>
      </c>
      <c r="I1357" s="239"/>
      <c r="J1357" s="234"/>
      <c r="K1357" s="234"/>
      <c r="L1357" s="240"/>
      <c r="M1357" s="241"/>
      <c r="N1357" s="242"/>
      <c r="O1357" s="242"/>
      <c r="P1357" s="242"/>
      <c r="Q1357" s="242"/>
      <c r="R1357" s="242"/>
      <c r="S1357" s="242"/>
      <c r="T1357" s="243"/>
      <c r="AT1357" s="244" t="s">
        <v>182</v>
      </c>
      <c r="AU1357" s="244" t="s">
        <v>79</v>
      </c>
      <c r="AV1357" s="11" t="s">
        <v>79</v>
      </c>
      <c r="AW1357" s="11" t="s">
        <v>33</v>
      </c>
      <c r="AX1357" s="11" t="s">
        <v>69</v>
      </c>
      <c r="AY1357" s="244" t="s">
        <v>174</v>
      </c>
    </row>
    <row r="1358" s="11" customFormat="1">
      <c r="B1358" s="233"/>
      <c r="C1358" s="234"/>
      <c r="D1358" s="235" t="s">
        <v>182</v>
      </c>
      <c r="E1358" s="236" t="s">
        <v>21</v>
      </c>
      <c r="F1358" s="237" t="s">
        <v>1759</v>
      </c>
      <c r="G1358" s="234"/>
      <c r="H1358" s="238">
        <v>21.109999999999999</v>
      </c>
      <c r="I1358" s="239"/>
      <c r="J1358" s="234"/>
      <c r="K1358" s="234"/>
      <c r="L1358" s="240"/>
      <c r="M1358" s="241"/>
      <c r="N1358" s="242"/>
      <c r="O1358" s="242"/>
      <c r="P1358" s="242"/>
      <c r="Q1358" s="242"/>
      <c r="R1358" s="242"/>
      <c r="S1358" s="242"/>
      <c r="T1358" s="243"/>
      <c r="AT1358" s="244" t="s">
        <v>182</v>
      </c>
      <c r="AU1358" s="244" t="s">
        <v>79</v>
      </c>
      <c r="AV1358" s="11" t="s">
        <v>79</v>
      </c>
      <c r="AW1358" s="11" t="s">
        <v>33</v>
      </c>
      <c r="AX1358" s="11" t="s">
        <v>69</v>
      </c>
      <c r="AY1358" s="244" t="s">
        <v>174</v>
      </c>
    </row>
    <row r="1359" s="12" customFormat="1">
      <c r="B1359" s="245"/>
      <c r="C1359" s="246"/>
      <c r="D1359" s="235" t="s">
        <v>182</v>
      </c>
      <c r="E1359" s="247" t="s">
        <v>21</v>
      </c>
      <c r="F1359" s="248" t="s">
        <v>184</v>
      </c>
      <c r="G1359" s="246"/>
      <c r="H1359" s="249">
        <v>130.13999999999999</v>
      </c>
      <c r="I1359" s="250"/>
      <c r="J1359" s="246"/>
      <c r="K1359" s="246"/>
      <c r="L1359" s="251"/>
      <c r="M1359" s="252"/>
      <c r="N1359" s="253"/>
      <c r="O1359" s="253"/>
      <c r="P1359" s="253"/>
      <c r="Q1359" s="253"/>
      <c r="R1359" s="253"/>
      <c r="S1359" s="253"/>
      <c r="T1359" s="254"/>
      <c r="AT1359" s="255" t="s">
        <v>182</v>
      </c>
      <c r="AU1359" s="255" t="s">
        <v>79</v>
      </c>
      <c r="AV1359" s="12" t="s">
        <v>181</v>
      </c>
      <c r="AW1359" s="12" t="s">
        <v>33</v>
      </c>
      <c r="AX1359" s="12" t="s">
        <v>77</v>
      </c>
      <c r="AY1359" s="255" t="s">
        <v>174</v>
      </c>
    </row>
    <row r="1360" s="1" customFormat="1" ht="16.5" customHeight="1">
      <c r="B1360" s="46"/>
      <c r="C1360" s="221" t="s">
        <v>1760</v>
      </c>
      <c r="D1360" s="221" t="s">
        <v>176</v>
      </c>
      <c r="E1360" s="222" t="s">
        <v>1761</v>
      </c>
      <c r="F1360" s="223" t="s">
        <v>1762</v>
      </c>
      <c r="G1360" s="224" t="s">
        <v>1038</v>
      </c>
      <c r="H1360" s="276"/>
      <c r="I1360" s="226"/>
      <c r="J1360" s="227">
        <f>ROUND(I1360*H1360,2)</f>
        <v>0</v>
      </c>
      <c r="K1360" s="223" t="s">
        <v>180</v>
      </c>
      <c r="L1360" s="72"/>
      <c r="M1360" s="228" t="s">
        <v>21</v>
      </c>
      <c r="N1360" s="229" t="s">
        <v>40</v>
      </c>
      <c r="O1360" s="47"/>
      <c r="P1360" s="230">
        <f>O1360*H1360</f>
        <v>0</v>
      </c>
      <c r="Q1360" s="230">
        <v>0</v>
      </c>
      <c r="R1360" s="230">
        <f>Q1360*H1360</f>
        <v>0</v>
      </c>
      <c r="S1360" s="230">
        <v>0</v>
      </c>
      <c r="T1360" s="231">
        <f>S1360*H1360</f>
        <v>0</v>
      </c>
      <c r="AR1360" s="24" t="s">
        <v>214</v>
      </c>
      <c r="AT1360" s="24" t="s">
        <v>176</v>
      </c>
      <c r="AU1360" s="24" t="s">
        <v>79</v>
      </c>
      <c r="AY1360" s="24" t="s">
        <v>174</v>
      </c>
      <c r="BE1360" s="232">
        <f>IF(N1360="základní",J1360,0)</f>
        <v>0</v>
      </c>
      <c r="BF1360" s="232">
        <f>IF(N1360="snížená",J1360,0)</f>
        <v>0</v>
      </c>
      <c r="BG1360" s="232">
        <f>IF(N1360="zákl. přenesená",J1360,0)</f>
        <v>0</v>
      </c>
      <c r="BH1360" s="232">
        <f>IF(N1360="sníž. přenesená",J1360,0)</f>
        <v>0</v>
      </c>
      <c r="BI1360" s="232">
        <f>IF(N1360="nulová",J1360,0)</f>
        <v>0</v>
      </c>
      <c r="BJ1360" s="24" t="s">
        <v>77</v>
      </c>
      <c r="BK1360" s="232">
        <f>ROUND(I1360*H1360,2)</f>
        <v>0</v>
      </c>
      <c r="BL1360" s="24" t="s">
        <v>214</v>
      </c>
      <c r="BM1360" s="24" t="s">
        <v>1763</v>
      </c>
    </row>
    <row r="1361" s="10" customFormat="1" ht="29.88" customHeight="1">
      <c r="B1361" s="205"/>
      <c r="C1361" s="206"/>
      <c r="D1361" s="207" t="s">
        <v>68</v>
      </c>
      <c r="E1361" s="219" t="s">
        <v>1764</v>
      </c>
      <c r="F1361" s="219" t="s">
        <v>1765</v>
      </c>
      <c r="G1361" s="206"/>
      <c r="H1361" s="206"/>
      <c r="I1361" s="209"/>
      <c r="J1361" s="220">
        <f>BK1361</f>
        <v>0</v>
      </c>
      <c r="K1361" s="206"/>
      <c r="L1361" s="211"/>
      <c r="M1361" s="212"/>
      <c r="N1361" s="213"/>
      <c r="O1361" s="213"/>
      <c r="P1361" s="214">
        <f>SUM(P1362:P1392)</f>
        <v>0</v>
      </c>
      <c r="Q1361" s="213"/>
      <c r="R1361" s="214">
        <f>SUM(R1362:R1392)</f>
        <v>0.11857819999999998</v>
      </c>
      <c r="S1361" s="213"/>
      <c r="T1361" s="215">
        <f>SUM(T1362:T1392)</f>
        <v>13.942649999999999</v>
      </c>
      <c r="AR1361" s="216" t="s">
        <v>79</v>
      </c>
      <c r="AT1361" s="217" t="s">
        <v>68</v>
      </c>
      <c r="AU1361" s="217" t="s">
        <v>77</v>
      </c>
      <c r="AY1361" s="216" t="s">
        <v>174</v>
      </c>
      <c r="BK1361" s="218">
        <f>SUM(BK1362:BK1392)</f>
        <v>0</v>
      </c>
    </row>
    <row r="1362" s="1" customFormat="1" ht="16.5" customHeight="1">
      <c r="B1362" s="46"/>
      <c r="C1362" s="221" t="s">
        <v>1006</v>
      </c>
      <c r="D1362" s="221" t="s">
        <v>176</v>
      </c>
      <c r="E1362" s="222" t="s">
        <v>1766</v>
      </c>
      <c r="F1362" s="223" t="s">
        <v>1767</v>
      </c>
      <c r="G1362" s="224" t="s">
        <v>201</v>
      </c>
      <c r="H1362" s="225">
        <v>929.50999999999999</v>
      </c>
      <c r="I1362" s="226"/>
      <c r="J1362" s="227">
        <f>ROUND(I1362*H1362,2)</f>
        <v>0</v>
      </c>
      <c r="K1362" s="223" t="s">
        <v>180</v>
      </c>
      <c r="L1362" s="72"/>
      <c r="M1362" s="228" t="s">
        <v>21</v>
      </c>
      <c r="N1362" s="229" t="s">
        <v>40</v>
      </c>
      <c r="O1362" s="47"/>
      <c r="P1362" s="230">
        <f>O1362*H1362</f>
        <v>0</v>
      </c>
      <c r="Q1362" s="230">
        <v>0</v>
      </c>
      <c r="R1362" s="230">
        <f>Q1362*H1362</f>
        <v>0</v>
      </c>
      <c r="S1362" s="230">
        <v>0.014999999999999999</v>
      </c>
      <c r="T1362" s="231">
        <f>S1362*H1362</f>
        <v>13.942649999999999</v>
      </c>
      <c r="AR1362" s="24" t="s">
        <v>214</v>
      </c>
      <c r="AT1362" s="24" t="s">
        <v>176</v>
      </c>
      <c r="AU1362" s="24" t="s">
        <v>79</v>
      </c>
      <c r="AY1362" s="24" t="s">
        <v>174</v>
      </c>
      <c r="BE1362" s="232">
        <f>IF(N1362="základní",J1362,0)</f>
        <v>0</v>
      </c>
      <c r="BF1362" s="232">
        <f>IF(N1362="snížená",J1362,0)</f>
        <v>0</v>
      </c>
      <c r="BG1362" s="232">
        <f>IF(N1362="zákl. přenesená",J1362,0)</f>
        <v>0</v>
      </c>
      <c r="BH1362" s="232">
        <f>IF(N1362="sníž. přenesená",J1362,0)</f>
        <v>0</v>
      </c>
      <c r="BI1362" s="232">
        <f>IF(N1362="nulová",J1362,0)</f>
        <v>0</v>
      </c>
      <c r="BJ1362" s="24" t="s">
        <v>77</v>
      </c>
      <c r="BK1362" s="232">
        <f>ROUND(I1362*H1362,2)</f>
        <v>0</v>
      </c>
      <c r="BL1362" s="24" t="s">
        <v>214</v>
      </c>
      <c r="BM1362" s="24" t="s">
        <v>1768</v>
      </c>
    </row>
    <row r="1363" s="13" customFormat="1">
      <c r="B1363" s="256"/>
      <c r="C1363" s="257"/>
      <c r="D1363" s="235" t="s">
        <v>182</v>
      </c>
      <c r="E1363" s="258" t="s">
        <v>21</v>
      </c>
      <c r="F1363" s="259" t="s">
        <v>514</v>
      </c>
      <c r="G1363" s="257"/>
      <c r="H1363" s="258" t="s">
        <v>21</v>
      </c>
      <c r="I1363" s="260"/>
      <c r="J1363" s="257"/>
      <c r="K1363" s="257"/>
      <c r="L1363" s="261"/>
      <c r="M1363" s="262"/>
      <c r="N1363" s="263"/>
      <c r="O1363" s="263"/>
      <c r="P1363" s="263"/>
      <c r="Q1363" s="263"/>
      <c r="R1363" s="263"/>
      <c r="S1363" s="263"/>
      <c r="T1363" s="264"/>
      <c r="AT1363" s="265" t="s">
        <v>182</v>
      </c>
      <c r="AU1363" s="265" t="s">
        <v>79</v>
      </c>
      <c r="AV1363" s="13" t="s">
        <v>77</v>
      </c>
      <c r="AW1363" s="13" t="s">
        <v>33</v>
      </c>
      <c r="AX1363" s="13" t="s">
        <v>69</v>
      </c>
      <c r="AY1363" s="265" t="s">
        <v>174</v>
      </c>
    </row>
    <row r="1364" s="13" customFormat="1">
      <c r="B1364" s="256"/>
      <c r="C1364" s="257"/>
      <c r="D1364" s="235" t="s">
        <v>182</v>
      </c>
      <c r="E1364" s="258" t="s">
        <v>21</v>
      </c>
      <c r="F1364" s="259" t="s">
        <v>783</v>
      </c>
      <c r="G1364" s="257"/>
      <c r="H1364" s="258" t="s">
        <v>21</v>
      </c>
      <c r="I1364" s="260"/>
      <c r="J1364" s="257"/>
      <c r="K1364" s="257"/>
      <c r="L1364" s="261"/>
      <c r="M1364" s="262"/>
      <c r="N1364" s="263"/>
      <c r="O1364" s="263"/>
      <c r="P1364" s="263"/>
      <c r="Q1364" s="263"/>
      <c r="R1364" s="263"/>
      <c r="S1364" s="263"/>
      <c r="T1364" s="264"/>
      <c r="AT1364" s="265" t="s">
        <v>182</v>
      </c>
      <c r="AU1364" s="265" t="s">
        <v>79</v>
      </c>
      <c r="AV1364" s="13" t="s">
        <v>77</v>
      </c>
      <c r="AW1364" s="13" t="s">
        <v>33</v>
      </c>
      <c r="AX1364" s="13" t="s">
        <v>69</v>
      </c>
      <c r="AY1364" s="265" t="s">
        <v>174</v>
      </c>
    </row>
    <row r="1365" s="11" customFormat="1">
      <c r="B1365" s="233"/>
      <c r="C1365" s="234"/>
      <c r="D1365" s="235" t="s">
        <v>182</v>
      </c>
      <c r="E1365" s="236" t="s">
        <v>21</v>
      </c>
      <c r="F1365" s="237" t="s">
        <v>1121</v>
      </c>
      <c r="G1365" s="234"/>
      <c r="H1365" s="238">
        <v>140.41</v>
      </c>
      <c r="I1365" s="239"/>
      <c r="J1365" s="234"/>
      <c r="K1365" s="234"/>
      <c r="L1365" s="240"/>
      <c r="M1365" s="241"/>
      <c r="N1365" s="242"/>
      <c r="O1365" s="242"/>
      <c r="P1365" s="242"/>
      <c r="Q1365" s="242"/>
      <c r="R1365" s="242"/>
      <c r="S1365" s="242"/>
      <c r="T1365" s="243"/>
      <c r="AT1365" s="244" t="s">
        <v>182</v>
      </c>
      <c r="AU1365" s="244" t="s">
        <v>79</v>
      </c>
      <c r="AV1365" s="11" t="s">
        <v>79</v>
      </c>
      <c r="AW1365" s="11" t="s">
        <v>33</v>
      </c>
      <c r="AX1365" s="11" t="s">
        <v>69</v>
      </c>
      <c r="AY1365" s="244" t="s">
        <v>174</v>
      </c>
    </row>
    <row r="1366" s="13" customFormat="1">
      <c r="B1366" s="256"/>
      <c r="C1366" s="257"/>
      <c r="D1366" s="235" t="s">
        <v>182</v>
      </c>
      <c r="E1366" s="258" t="s">
        <v>21</v>
      </c>
      <c r="F1366" s="259" t="s">
        <v>785</v>
      </c>
      <c r="G1366" s="257"/>
      <c r="H1366" s="258" t="s">
        <v>21</v>
      </c>
      <c r="I1366" s="260"/>
      <c r="J1366" s="257"/>
      <c r="K1366" s="257"/>
      <c r="L1366" s="261"/>
      <c r="M1366" s="262"/>
      <c r="N1366" s="263"/>
      <c r="O1366" s="263"/>
      <c r="P1366" s="263"/>
      <c r="Q1366" s="263"/>
      <c r="R1366" s="263"/>
      <c r="S1366" s="263"/>
      <c r="T1366" s="264"/>
      <c r="AT1366" s="265" t="s">
        <v>182</v>
      </c>
      <c r="AU1366" s="265" t="s">
        <v>79</v>
      </c>
      <c r="AV1366" s="13" t="s">
        <v>77</v>
      </c>
      <c r="AW1366" s="13" t="s">
        <v>33</v>
      </c>
      <c r="AX1366" s="13" t="s">
        <v>69</v>
      </c>
      <c r="AY1366" s="265" t="s">
        <v>174</v>
      </c>
    </row>
    <row r="1367" s="11" customFormat="1">
      <c r="B1367" s="233"/>
      <c r="C1367" s="234"/>
      <c r="D1367" s="235" t="s">
        <v>182</v>
      </c>
      <c r="E1367" s="236" t="s">
        <v>21</v>
      </c>
      <c r="F1367" s="237" t="s">
        <v>1122</v>
      </c>
      <c r="G1367" s="234"/>
      <c r="H1367" s="238">
        <v>689.84000000000003</v>
      </c>
      <c r="I1367" s="239"/>
      <c r="J1367" s="234"/>
      <c r="K1367" s="234"/>
      <c r="L1367" s="240"/>
      <c r="M1367" s="241"/>
      <c r="N1367" s="242"/>
      <c r="O1367" s="242"/>
      <c r="P1367" s="242"/>
      <c r="Q1367" s="242"/>
      <c r="R1367" s="242"/>
      <c r="S1367" s="242"/>
      <c r="T1367" s="243"/>
      <c r="AT1367" s="244" t="s">
        <v>182</v>
      </c>
      <c r="AU1367" s="244" t="s">
        <v>79</v>
      </c>
      <c r="AV1367" s="11" t="s">
        <v>79</v>
      </c>
      <c r="AW1367" s="11" t="s">
        <v>33</v>
      </c>
      <c r="AX1367" s="11" t="s">
        <v>69</v>
      </c>
      <c r="AY1367" s="244" t="s">
        <v>174</v>
      </c>
    </row>
    <row r="1368" s="13" customFormat="1">
      <c r="B1368" s="256"/>
      <c r="C1368" s="257"/>
      <c r="D1368" s="235" t="s">
        <v>182</v>
      </c>
      <c r="E1368" s="258" t="s">
        <v>21</v>
      </c>
      <c r="F1368" s="259" t="s">
        <v>1123</v>
      </c>
      <c r="G1368" s="257"/>
      <c r="H1368" s="258" t="s">
        <v>21</v>
      </c>
      <c r="I1368" s="260"/>
      <c r="J1368" s="257"/>
      <c r="K1368" s="257"/>
      <c r="L1368" s="261"/>
      <c r="M1368" s="262"/>
      <c r="N1368" s="263"/>
      <c r="O1368" s="263"/>
      <c r="P1368" s="263"/>
      <c r="Q1368" s="263"/>
      <c r="R1368" s="263"/>
      <c r="S1368" s="263"/>
      <c r="T1368" s="264"/>
      <c r="AT1368" s="265" t="s">
        <v>182</v>
      </c>
      <c r="AU1368" s="265" t="s">
        <v>79</v>
      </c>
      <c r="AV1368" s="13" t="s">
        <v>77</v>
      </c>
      <c r="AW1368" s="13" t="s">
        <v>33</v>
      </c>
      <c r="AX1368" s="13" t="s">
        <v>69</v>
      </c>
      <c r="AY1368" s="265" t="s">
        <v>174</v>
      </c>
    </row>
    <row r="1369" s="11" customFormat="1">
      <c r="B1369" s="233"/>
      <c r="C1369" s="234"/>
      <c r="D1369" s="235" t="s">
        <v>182</v>
      </c>
      <c r="E1369" s="236" t="s">
        <v>21</v>
      </c>
      <c r="F1369" s="237" t="s">
        <v>1124</v>
      </c>
      <c r="G1369" s="234"/>
      <c r="H1369" s="238">
        <v>99.260000000000005</v>
      </c>
      <c r="I1369" s="239"/>
      <c r="J1369" s="234"/>
      <c r="K1369" s="234"/>
      <c r="L1369" s="240"/>
      <c r="M1369" s="241"/>
      <c r="N1369" s="242"/>
      <c r="O1369" s="242"/>
      <c r="P1369" s="242"/>
      <c r="Q1369" s="242"/>
      <c r="R1369" s="242"/>
      <c r="S1369" s="242"/>
      <c r="T1369" s="243"/>
      <c r="AT1369" s="244" t="s">
        <v>182</v>
      </c>
      <c r="AU1369" s="244" t="s">
        <v>79</v>
      </c>
      <c r="AV1369" s="11" t="s">
        <v>79</v>
      </c>
      <c r="AW1369" s="11" t="s">
        <v>33</v>
      </c>
      <c r="AX1369" s="11" t="s">
        <v>69</v>
      </c>
      <c r="AY1369" s="244" t="s">
        <v>174</v>
      </c>
    </row>
    <row r="1370" s="12" customFormat="1">
      <c r="B1370" s="245"/>
      <c r="C1370" s="246"/>
      <c r="D1370" s="235" t="s">
        <v>182</v>
      </c>
      <c r="E1370" s="247" t="s">
        <v>21</v>
      </c>
      <c r="F1370" s="248" t="s">
        <v>184</v>
      </c>
      <c r="G1370" s="246"/>
      <c r="H1370" s="249">
        <v>929.50999999999999</v>
      </c>
      <c r="I1370" s="250"/>
      <c r="J1370" s="246"/>
      <c r="K1370" s="246"/>
      <c r="L1370" s="251"/>
      <c r="M1370" s="252"/>
      <c r="N1370" s="253"/>
      <c r="O1370" s="253"/>
      <c r="P1370" s="253"/>
      <c r="Q1370" s="253"/>
      <c r="R1370" s="253"/>
      <c r="S1370" s="253"/>
      <c r="T1370" s="254"/>
      <c r="AT1370" s="255" t="s">
        <v>182</v>
      </c>
      <c r="AU1370" s="255" t="s">
        <v>79</v>
      </c>
      <c r="AV1370" s="12" t="s">
        <v>181</v>
      </c>
      <c r="AW1370" s="12" t="s">
        <v>33</v>
      </c>
      <c r="AX1370" s="12" t="s">
        <v>77</v>
      </c>
      <c r="AY1370" s="255" t="s">
        <v>174</v>
      </c>
    </row>
    <row r="1371" s="1" customFormat="1" ht="16.5" customHeight="1">
      <c r="B1371" s="46"/>
      <c r="C1371" s="221" t="s">
        <v>1769</v>
      </c>
      <c r="D1371" s="221" t="s">
        <v>176</v>
      </c>
      <c r="E1371" s="222" t="s">
        <v>1770</v>
      </c>
      <c r="F1371" s="223" t="s">
        <v>1771</v>
      </c>
      <c r="G1371" s="224" t="s">
        <v>201</v>
      </c>
      <c r="H1371" s="225">
        <v>200.97999999999999</v>
      </c>
      <c r="I1371" s="226"/>
      <c r="J1371" s="227">
        <f>ROUND(I1371*H1371,2)</f>
        <v>0</v>
      </c>
      <c r="K1371" s="223" t="s">
        <v>180</v>
      </c>
      <c r="L1371" s="72"/>
      <c r="M1371" s="228" t="s">
        <v>21</v>
      </c>
      <c r="N1371" s="229" t="s">
        <v>40</v>
      </c>
      <c r="O1371" s="47"/>
      <c r="P1371" s="230">
        <f>O1371*H1371</f>
        <v>0</v>
      </c>
      <c r="Q1371" s="230">
        <v>0.00017000000000000001</v>
      </c>
      <c r="R1371" s="230">
        <f>Q1371*H1371</f>
        <v>0.034166599999999998</v>
      </c>
      <c r="S1371" s="230">
        <v>0</v>
      </c>
      <c r="T1371" s="231">
        <f>S1371*H1371</f>
        <v>0</v>
      </c>
      <c r="AR1371" s="24" t="s">
        <v>214</v>
      </c>
      <c r="AT1371" s="24" t="s">
        <v>176</v>
      </c>
      <c r="AU1371" s="24" t="s">
        <v>79</v>
      </c>
      <c r="AY1371" s="24" t="s">
        <v>174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24" t="s">
        <v>77</v>
      </c>
      <c r="BK1371" s="232">
        <f>ROUND(I1371*H1371,2)</f>
        <v>0</v>
      </c>
      <c r="BL1371" s="24" t="s">
        <v>214</v>
      </c>
      <c r="BM1371" s="24" t="s">
        <v>1772</v>
      </c>
    </row>
    <row r="1372" s="13" customFormat="1">
      <c r="B1372" s="256"/>
      <c r="C1372" s="257"/>
      <c r="D1372" s="235" t="s">
        <v>182</v>
      </c>
      <c r="E1372" s="258" t="s">
        <v>21</v>
      </c>
      <c r="F1372" s="259" t="s">
        <v>1773</v>
      </c>
      <c r="G1372" s="257"/>
      <c r="H1372" s="258" t="s">
        <v>21</v>
      </c>
      <c r="I1372" s="260"/>
      <c r="J1372" s="257"/>
      <c r="K1372" s="257"/>
      <c r="L1372" s="261"/>
      <c r="M1372" s="262"/>
      <c r="N1372" s="263"/>
      <c r="O1372" s="263"/>
      <c r="P1372" s="263"/>
      <c r="Q1372" s="263"/>
      <c r="R1372" s="263"/>
      <c r="S1372" s="263"/>
      <c r="T1372" s="264"/>
      <c r="AT1372" s="265" t="s">
        <v>182</v>
      </c>
      <c r="AU1372" s="265" t="s">
        <v>79</v>
      </c>
      <c r="AV1372" s="13" t="s">
        <v>77</v>
      </c>
      <c r="AW1372" s="13" t="s">
        <v>33</v>
      </c>
      <c r="AX1372" s="13" t="s">
        <v>69</v>
      </c>
      <c r="AY1372" s="265" t="s">
        <v>174</v>
      </c>
    </row>
    <row r="1373" s="13" customFormat="1">
      <c r="B1373" s="256"/>
      <c r="C1373" s="257"/>
      <c r="D1373" s="235" t="s">
        <v>182</v>
      </c>
      <c r="E1373" s="258" t="s">
        <v>21</v>
      </c>
      <c r="F1373" s="259" t="s">
        <v>1774</v>
      </c>
      <c r="G1373" s="257"/>
      <c r="H1373" s="258" t="s">
        <v>21</v>
      </c>
      <c r="I1373" s="260"/>
      <c r="J1373" s="257"/>
      <c r="K1373" s="257"/>
      <c r="L1373" s="261"/>
      <c r="M1373" s="262"/>
      <c r="N1373" s="263"/>
      <c r="O1373" s="263"/>
      <c r="P1373" s="263"/>
      <c r="Q1373" s="263"/>
      <c r="R1373" s="263"/>
      <c r="S1373" s="263"/>
      <c r="T1373" s="264"/>
      <c r="AT1373" s="265" t="s">
        <v>182</v>
      </c>
      <c r="AU1373" s="265" t="s">
        <v>79</v>
      </c>
      <c r="AV1373" s="13" t="s">
        <v>77</v>
      </c>
      <c r="AW1373" s="13" t="s">
        <v>33</v>
      </c>
      <c r="AX1373" s="13" t="s">
        <v>69</v>
      </c>
      <c r="AY1373" s="265" t="s">
        <v>174</v>
      </c>
    </row>
    <row r="1374" s="11" customFormat="1">
      <c r="B1374" s="233"/>
      <c r="C1374" s="234"/>
      <c r="D1374" s="235" t="s">
        <v>182</v>
      </c>
      <c r="E1374" s="236" t="s">
        <v>21</v>
      </c>
      <c r="F1374" s="237" t="s">
        <v>1775</v>
      </c>
      <c r="G1374" s="234"/>
      <c r="H1374" s="238">
        <v>200.97999999999999</v>
      </c>
      <c r="I1374" s="239"/>
      <c r="J1374" s="234"/>
      <c r="K1374" s="234"/>
      <c r="L1374" s="240"/>
      <c r="M1374" s="241"/>
      <c r="N1374" s="242"/>
      <c r="O1374" s="242"/>
      <c r="P1374" s="242"/>
      <c r="Q1374" s="242"/>
      <c r="R1374" s="242"/>
      <c r="S1374" s="242"/>
      <c r="T1374" s="243"/>
      <c r="AT1374" s="244" t="s">
        <v>182</v>
      </c>
      <c r="AU1374" s="244" t="s">
        <v>79</v>
      </c>
      <c r="AV1374" s="11" t="s">
        <v>79</v>
      </c>
      <c r="AW1374" s="11" t="s">
        <v>33</v>
      </c>
      <c r="AX1374" s="11" t="s">
        <v>69</v>
      </c>
      <c r="AY1374" s="244" t="s">
        <v>174</v>
      </c>
    </row>
    <row r="1375" s="12" customFormat="1">
      <c r="B1375" s="245"/>
      <c r="C1375" s="246"/>
      <c r="D1375" s="235" t="s">
        <v>182</v>
      </c>
      <c r="E1375" s="247" t="s">
        <v>21</v>
      </c>
      <c r="F1375" s="248" t="s">
        <v>184</v>
      </c>
      <c r="G1375" s="246"/>
      <c r="H1375" s="249">
        <v>200.97999999999999</v>
      </c>
      <c r="I1375" s="250"/>
      <c r="J1375" s="246"/>
      <c r="K1375" s="246"/>
      <c r="L1375" s="251"/>
      <c r="M1375" s="252"/>
      <c r="N1375" s="253"/>
      <c r="O1375" s="253"/>
      <c r="P1375" s="253"/>
      <c r="Q1375" s="253"/>
      <c r="R1375" s="253"/>
      <c r="S1375" s="253"/>
      <c r="T1375" s="254"/>
      <c r="AT1375" s="255" t="s">
        <v>182</v>
      </c>
      <c r="AU1375" s="255" t="s">
        <v>79</v>
      </c>
      <c r="AV1375" s="12" t="s">
        <v>181</v>
      </c>
      <c r="AW1375" s="12" t="s">
        <v>33</v>
      </c>
      <c r="AX1375" s="12" t="s">
        <v>77</v>
      </c>
      <c r="AY1375" s="255" t="s">
        <v>174</v>
      </c>
    </row>
    <row r="1376" s="1" customFormat="1" ht="16.5" customHeight="1">
      <c r="B1376" s="46"/>
      <c r="C1376" s="221" t="s">
        <v>1776</v>
      </c>
      <c r="D1376" s="221" t="s">
        <v>176</v>
      </c>
      <c r="E1376" s="222" t="s">
        <v>1777</v>
      </c>
      <c r="F1376" s="223" t="s">
        <v>1778</v>
      </c>
      <c r="G1376" s="224" t="s">
        <v>201</v>
      </c>
      <c r="H1376" s="225">
        <v>200.97999999999999</v>
      </c>
      <c r="I1376" s="226"/>
      <c r="J1376" s="227">
        <f>ROUND(I1376*H1376,2)</f>
        <v>0</v>
      </c>
      <c r="K1376" s="223" t="s">
        <v>180</v>
      </c>
      <c r="L1376" s="72"/>
      <c r="M1376" s="228" t="s">
        <v>21</v>
      </c>
      <c r="N1376" s="229" t="s">
        <v>40</v>
      </c>
      <c r="O1376" s="47"/>
      <c r="P1376" s="230">
        <f>O1376*H1376</f>
        <v>0</v>
      </c>
      <c r="Q1376" s="230">
        <v>0</v>
      </c>
      <c r="R1376" s="230">
        <f>Q1376*H1376</f>
        <v>0</v>
      </c>
      <c r="S1376" s="230">
        <v>0</v>
      </c>
      <c r="T1376" s="231">
        <f>S1376*H1376</f>
        <v>0</v>
      </c>
      <c r="AR1376" s="24" t="s">
        <v>214</v>
      </c>
      <c r="AT1376" s="24" t="s">
        <v>176</v>
      </c>
      <c r="AU1376" s="24" t="s">
        <v>79</v>
      </c>
      <c r="AY1376" s="24" t="s">
        <v>174</v>
      </c>
      <c r="BE1376" s="232">
        <f>IF(N1376="základní",J1376,0)</f>
        <v>0</v>
      </c>
      <c r="BF1376" s="232">
        <f>IF(N1376="snížená",J1376,0)</f>
        <v>0</v>
      </c>
      <c r="BG1376" s="232">
        <f>IF(N1376="zákl. přenesená",J1376,0)</f>
        <v>0</v>
      </c>
      <c r="BH1376" s="232">
        <f>IF(N1376="sníž. přenesená",J1376,0)</f>
        <v>0</v>
      </c>
      <c r="BI1376" s="232">
        <f>IF(N1376="nulová",J1376,0)</f>
        <v>0</v>
      </c>
      <c r="BJ1376" s="24" t="s">
        <v>77</v>
      </c>
      <c r="BK1376" s="232">
        <f>ROUND(I1376*H1376,2)</f>
        <v>0</v>
      </c>
      <c r="BL1376" s="24" t="s">
        <v>214</v>
      </c>
      <c r="BM1376" s="24" t="s">
        <v>1779</v>
      </c>
    </row>
    <row r="1377" s="1" customFormat="1" ht="16.5" customHeight="1">
      <c r="B1377" s="46"/>
      <c r="C1377" s="221" t="s">
        <v>1010</v>
      </c>
      <c r="D1377" s="221" t="s">
        <v>176</v>
      </c>
      <c r="E1377" s="222" t="s">
        <v>1780</v>
      </c>
      <c r="F1377" s="223" t="s">
        <v>1781</v>
      </c>
      <c r="G1377" s="224" t="s">
        <v>201</v>
      </c>
      <c r="H1377" s="225">
        <v>200.97999999999999</v>
      </c>
      <c r="I1377" s="226"/>
      <c r="J1377" s="227">
        <f>ROUND(I1377*H1377,2)</f>
        <v>0</v>
      </c>
      <c r="K1377" s="223" t="s">
        <v>180</v>
      </c>
      <c r="L1377" s="72"/>
      <c r="M1377" s="228" t="s">
        <v>21</v>
      </c>
      <c r="N1377" s="229" t="s">
        <v>40</v>
      </c>
      <c r="O1377" s="47"/>
      <c r="P1377" s="230">
        <f>O1377*H1377</f>
        <v>0</v>
      </c>
      <c r="Q1377" s="230">
        <v>0.00025999999999999998</v>
      </c>
      <c r="R1377" s="230">
        <f>Q1377*H1377</f>
        <v>0.05225479999999999</v>
      </c>
      <c r="S1377" s="230">
        <v>0</v>
      </c>
      <c r="T1377" s="231">
        <f>S1377*H1377</f>
        <v>0</v>
      </c>
      <c r="AR1377" s="24" t="s">
        <v>214</v>
      </c>
      <c r="AT1377" s="24" t="s">
        <v>176</v>
      </c>
      <c r="AU1377" s="24" t="s">
        <v>79</v>
      </c>
      <c r="AY1377" s="24" t="s">
        <v>174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24" t="s">
        <v>77</v>
      </c>
      <c r="BK1377" s="232">
        <f>ROUND(I1377*H1377,2)</f>
        <v>0</v>
      </c>
      <c r="BL1377" s="24" t="s">
        <v>214</v>
      </c>
      <c r="BM1377" s="24" t="s">
        <v>1782</v>
      </c>
    </row>
    <row r="1378" s="13" customFormat="1">
      <c r="B1378" s="256"/>
      <c r="C1378" s="257"/>
      <c r="D1378" s="235" t="s">
        <v>182</v>
      </c>
      <c r="E1378" s="258" t="s">
        <v>21</v>
      </c>
      <c r="F1378" s="259" t="s">
        <v>1773</v>
      </c>
      <c r="G1378" s="257"/>
      <c r="H1378" s="258" t="s">
        <v>21</v>
      </c>
      <c r="I1378" s="260"/>
      <c r="J1378" s="257"/>
      <c r="K1378" s="257"/>
      <c r="L1378" s="261"/>
      <c r="M1378" s="262"/>
      <c r="N1378" s="263"/>
      <c r="O1378" s="263"/>
      <c r="P1378" s="263"/>
      <c r="Q1378" s="263"/>
      <c r="R1378" s="263"/>
      <c r="S1378" s="263"/>
      <c r="T1378" s="264"/>
      <c r="AT1378" s="265" t="s">
        <v>182</v>
      </c>
      <c r="AU1378" s="265" t="s">
        <v>79</v>
      </c>
      <c r="AV1378" s="13" t="s">
        <v>77</v>
      </c>
      <c r="AW1378" s="13" t="s">
        <v>33</v>
      </c>
      <c r="AX1378" s="13" t="s">
        <v>69</v>
      </c>
      <c r="AY1378" s="265" t="s">
        <v>174</v>
      </c>
    </row>
    <row r="1379" s="13" customFormat="1">
      <c r="B1379" s="256"/>
      <c r="C1379" s="257"/>
      <c r="D1379" s="235" t="s">
        <v>182</v>
      </c>
      <c r="E1379" s="258" t="s">
        <v>21</v>
      </c>
      <c r="F1379" s="259" t="s">
        <v>1774</v>
      </c>
      <c r="G1379" s="257"/>
      <c r="H1379" s="258" t="s">
        <v>21</v>
      </c>
      <c r="I1379" s="260"/>
      <c r="J1379" s="257"/>
      <c r="K1379" s="257"/>
      <c r="L1379" s="261"/>
      <c r="M1379" s="262"/>
      <c r="N1379" s="263"/>
      <c r="O1379" s="263"/>
      <c r="P1379" s="263"/>
      <c r="Q1379" s="263"/>
      <c r="R1379" s="263"/>
      <c r="S1379" s="263"/>
      <c r="T1379" s="264"/>
      <c r="AT1379" s="265" t="s">
        <v>182</v>
      </c>
      <c r="AU1379" s="265" t="s">
        <v>79</v>
      </c>
      <c r="AV1379" s="13" t="s">
        <v>77</v>
      </c>
      <c r="AW1379" s="13" t="s">
        <v>33</v>
      </c>
      <c r="AX1379" s="13" t="s">
        <v>69</v>
      </c>
      <c r="AY1379" s="265" t="s">
        <v>174</v>
      </c>
    </row>
    <row r="1380" s="11" customFormat="1">
      <c r="B1380" s="233"/>
      <c r="C1380" s="234"/>
      <c r="D1380" s="235" t="s">
        <v>182</v>
      </c>
      <c r="E1380" s="236" t="s">
        <v>21</v>
      </c>
      <c r="F1380" s="237" t="s">
        <v>1775</v>
      </c>
      <c r="G1380" s="234"/>
      <c r="H1380" s="238">
        <v>200.97999999999999</v>
      </c>
      <c r="I1380" s="239"/>
      <c r="J1380" s="234"/>
      <c r="K1380" s="234"/>
      <c r="L1380" s="240"/>
      <c r="M1380" s="241"/>
      <c r="N1380" s="242"/>
      <c r="O1380" s="242"/>
      <c r="P1380" s="242"/>
      <c r="Q1380" s="242"/>
      <c r="R1380" s="242"/>
      <c r="S1380" s="242"/>
      <c r="T1380" s="243"/>
      <c r="AT1380" s="244" t="s">
        <v>182</v>
      </c>
      <c r="AU1380" s="244" t="s">
        <v>79</v>
      </c>
      <c r="AV1380" s="11" t="s">
        <v>79</v>
      </c>
      <c r="AW1380" s="11" t="s">
        <v>33</v>
      </c>
      <c r="AX1380" s="11" t="s">
        <v>69</v>
      </c>
      <c r="AY1380" s="244" t="s">
        <v>174</v>
      </c>
    </row>
    <row r="1381" s="12" customFormat="1">
      <c r="B1381" s="245"/>
      <c r="C1381" s="246"/>
      <c r="D1381" s="235" t="s">
        <v>182</v>
      </c>
      <c r="E1381" s="247" t="s">
        <v>21</v>
      </c>
      <c r="F1381" s="248" t="s">
        <v>184</v>
      </c>
      <c r="G1381" s="246"/>
      <c r="H1381" s="249">
        <v>200.97999999999999</v>
      </c>
      <c r="I1381" s="250"/>
      <c r="J1381" s="246"/>
      <c r="K1381" s="246"/>
      <c r="L1381" s="251"/>
      <c r="M1381" s="252"/>
      <c r="N1381" s="253"/>
      <c r="O1381" s="253"/>
      <c r="P1381" s="253"/>
      <c r="Q1381" s="253"/>
      <c r="R1381" s="253"/>
      <c r="S1381" s="253"/>
      <c r="T1381" s="254"/>
      <c r="AT1381" s="255" t="s">
        <v>182</v>
      </c>
      <c r="AU1381" s="255" t="s">
        <v>79</v>
      </c>
      <c r="AV1381" s="12" t="s">
        <v>181</v>
      </c>
      <c r="AW1381" s="12" t="s">
        <v>33</v>
      </c>
      <c r="AX1381" s="12" t="s">
        <v>77</v>
      </c>
      <c r="AY1381" s="255" t="s">
        <v>174</v>
      </c>
    </row>
    <row r="1382" s="1" customFormat="1" ht="16.5" customHeight="1">
      <c r="B1382" s="46"/>
      <c r="C1382" s="221" t="s">
        <v>1783</v>
      </c>
      <c r="D1382" s="221" t="s">
        <v>176</v>
      </c>
      <c r="E1382" s="222" t="s">
        <v>1784</v>
      </c>
      <c r="F1382" s="223" t="s">
        <v>1785</v>
      </c>
      <c r="G1382" s="224" t="s">
        <v>201</v>
      </c>
      <c r="H1382" s="225">
        <v>200.97999999999999</v>
      </c>
      <c r="I1382" s="226"/>
      <c r="J1382" s="227">
        <f>ROUND(I1382*H1382,2)</f>
        <v>0</v>
      </c>
      <c r="K1382" s="223" t="s">
        <v>180</v>
      </c>
      <c r="L1382" s="72"/>
      <c r="M1382" s="228" t="s">
        <v>21</v>
      </c>
      <c r="N1382" s="229" t="s">
        <v>40</v>
      </c>
      <c r="O1382" s="47"/>
      <c r="P1382" s="230">
        <f>O1382*H1382</f>
        <v>0</v>
      </c>
      <c r="Q1382" s="230">
        <v>0.00014999999999999999</v>
      </c>
      <c r="R1382" s="230">
        <f>Q1382*H1382</f>
        <v>0.030146999999999997</v>
      </c>
      <c r="S1382" s="230">
        <v>0</v>
      </c>
      <c r="T1382" s="231">
        <f>S1382*H1382</f>
        <v>0</v>
      </c>
      <c r="AR1382" s="24" t="s">
        <v>214</v>
      </c>
      <c r="AT1382" s="24" t="s">
        <v>176</v>
      </c>
      <c r="AU1382" s="24" t="s">
        <v>79</v>
      </c>
      <c r="AY1382" s="24" t="s">
        <v>174</v>
      </c>
      <c r="BE1382" s="232">
        <f>IF(N1382="základní",J1382,0)</f>
        <v>0</v>
      </c>
      <c r="BF1382" s="232">
        <f>IF(N1382="snížená",J1382,0)</f>
        <v>0</v>
      </c>
      <c r="BG1382" s="232">
        <f>IF(N1382="zákl. přenesená",J1382,0)</f>
        <v>0</v>
      </c>
      <c r="BH1382" s="232">
        <f>IF(N1382="sníž. přenesená",J1382,0)</f>
        <v>0</v>
      </c>
      <c r="BI1382" s="232">
        <f>IF(N1382="nulová",J1382,0)</f>
        <v>0</v>
      </c>
      <c r="BJ1382" s="24" t="s">
        <v>77</v>
      </c>
      <c r="BK1382" s="232">
        <f>ROUND(I1382*H1382,2)</f>
        <v>0</v>
      </c>
      <c r="BL1382" s="24" t="s">
        <v>214</v>
      </c>
      <c r="BM1382" s="24" t="s">
        <v>1786</v>
      </c>
    </row>
    <row r="1383" s="13" customFormat="1">
      <c r="B1383" s="256"/>
      <c r="C1383" s="257"/>
      <c r="D1383" s="235" t="s">
        <v>182</v>
      </c>
      <c r="E1383" s="258" t="s">
        <v>21</v>
      </c>
      <c r="F1383" s="259" t="s">
        <v>1773</v>
      </c>
      <c r="G1383" s="257"/>
      <c r="H1383" s="258" t="s">
        <v>21</v>
      </c>
      <c r="I1383" s="260"/>
      <c r="J1383" s="257"/>
      <c r="K1383" s="257"/>
      <c r="L1383" s="261"/>
      <c r="M1383" s="262"/>
      <c r="N1383" s="263"/>
      <c r="O1383" s="263"/>
      <c r="P1383" s="263"/>
      <c r="Q1383" s="263"/>
      <c r="R1383" s="263"/>
      <c r="S1383" s="263"/>
      <c r="T1383" s="264"/>
      <c r="AT1383" s="265" t="s">
        <v>182</v>
      </c>
      <c r="AU1383" s="265" t="s">
        <v>79</v>
      </c>
      <c r="AV1383" s="13" t="s">
        <v>77</v>
      </c>
      <c r="AW1383" s="13" t="s">
        <v>33</v>
      </c>
      <c r="AX1383" s="13" t="s">
        <v>69</v>
      </c>
      <c r="AY1383" s="265" t="s">
        <v>174</v>
      </c>
    </row>
    <row r="1384" s="13" customFormat="1">
      <c r="B1384" s="256"/>
      <c r="C1384" s="257"/>
      <c r="D1384" s="235" t="s">
        <v>182</v>
      </c>
      <c r="E1384" s="258" t="s">
        <v>21</v>
      </c>
      <c r="F1384" s="259" t="s">
        <v>1774</v>
      </c>
      <c r="G1384" s="257"/>
      <c r="H1384" s="258" t="s">
        <v>21</v>
      </c>
      <c r="I1384" s="260"/>
      <c r="J1384" s="257"/>
      <c r="K1384" s="257"/>
      <c r="L1384" s="261"/>
      <c r="M1384" s="262"/>
      <c r="N1384" s="263"/>
      <c r="O1384" s="263"/>
      <c r="P1384" s="263"/>
      <c r="Q1384" s="263"/>
      <c r="R1384" s="263"/>
      <c r="S1384" s="263"/>
      <c r="T1384" s="264"/>
      <c r="AT1384" s="265" t="s">
        <v>182</v>
      </c>
      <c r="AU1384" s="265" t="s">
        <v>79</v>
      </c>
      <c r="AV1384" s="13" t="s">
        <v>77</v>
      </c>
      <c r="AW1384" s="13" t="s">
        <v>33</v>
      </c>
      <c r="AX1384" s="13" t="s">
        <v>69</v>
      </c>
      <c r="AY1384" s="265" t="s">
        <v>174</v>
      </c>
    </row>
    <row r="1385" s="11" customFormat="1">
      <c r="B1385" s="233"/>
      <c r="C1385" s="234"/>
      <c r="D1385" s="235" t="s">
        <v>182</v>
      </c>
      <c r="E1385" s="236" t="s">
        <v>21</v>
      </c>
      <c r="F1385" s="237" t="s">
        <v>1775</v>
      </c>
      <c r="G1385" s="234"/>
      <c r="H1385" s="238">
        <v>200.97999999999999</v>
      </c>
      <c r="I1385" s="239"/>
      <c r="J1385" s="234"/>
      <c r="K1385" s="234"/>
      <c r="L1385" s="240"/>
      <c r="M1385" s="241"/>
      <c r="N1385" s="242"/>
      <c r="O1385" s="242"/>
      <c r="P1385" s="242"/>
      <c r="Q1385" s="242"/>
      <c r="R1385" s="242"/>
      <c r="S1385" s="242"/>
      <c r="T1385" s="243"/>
      <c r="AT1385" s="244" t="s">
        <v>182</v>
      </c>
      <c r="AU1385" s="244" t="s">
        <v>79</v>
      </c>
      <c r="AV1385" s="11" t="s">
        <v>79</v>
      </c>
      <c r="AW1385" s="11" t="s">
        <v>33</v>
      </c>
      <c r="AX1385" s="11" t="s">
        <v>69</v>
      </c>
      <c r="AY1385" s="244" t="s">
        <v>174</v>
      </c>
    </row>
    <row r="1386" s="12" customFormat="1">
      <c r="B1386" s="245"/>
      <c r="C1386" s="246"/>
      <c r="D1386" s="235" t="s">
        <v>182</v>
      </c>
      <c r="E1386" s="247" t="s">
        <v>21</v>
      </c>
      <c r="F1386" s="248" t="s">
        <v>184</v>
      </c>
      <c r="G1386" s="246"/>
      <c r="H1386" s="249">
        <v>200.97999999999999</v>
      </c>
      <c r="I1386" s="250"/>
      <c r="J1386" s="246"/>
      <c r="K1386" s="246"/>
      <c r="L1386" s="251"/>
      <c r="M1386" s="252"/>
      <c r="N1386" s="253"/>
      <c r="O1386" s="253"/>
      <c r="P1386" s="253"/>
      <c r="Q1386" s="253"/>
      <c r="R1386" s="253"/>
      <c r="S1386" s="253"/>
      <c r="T1386" s="254"/>
      <c r="AT1386" s="255" t="s">
        <v>182</v>
      </c>
      <c r="AU1386" s="255" t="s">
        <v>79</v>
      </c>
      <c r="AV1386" s="12" t="s">
        <v>181</v>
      </c>
      <c r="AW1386" s="12" t="s">
        <v>33</v>
      </c>
      <c r="AX1386" s="12" t="s">
        <v>77</v>
      </c>
      <c r="AY1386" s="255" t="s">
        <v>174</v>
      </c>
    </row>
    <row r="1387" s="1" customFormat="1" ht="16.5" customHeight="1">
      <c r="B1387" s="46"/>
      <c r="C1387" s="221" t="s">
        <v>1016</v>
      </c>
      <c r="D1387" s="221" t="s">
        <v>176</v>
      </c>
      <c r="E1387" s="222" t="s">
        <v>1787</v>
      </c>
      <c r="F1387" s="223" t="s">
        <v>1788</v>
      </c>
      <c r="G1387" s="224" t="s">
        <v>201</v>
      </c>
      <c r="H1387" s="225">
        <v>200.97999999999999</v>
      </c>
      <c r="I1387" s="226"/>
      <c r="J1387" s="227">
        <f>ROUND(I1387*H1387,2)</f>
        <v>0</v>
      </c>
      <c r="K1387" s="223" t="s">
        <v>180</v>
      </c>
      <c r="L1387" s="72"/>
      <c r="M1387" s="228" t="s">
        <v>21</v>
      </c>
      <c r="N1387" s="229" t="s">
        <v>40</v>
      </c>
      <c r="O1387" s="47"/>
      <c r="P1387" s="230">
        <f>O1387*H1387</f>
        <v>0</v>
      </c>
      <c r="Q1387" s="230">
        <v>1.0000000000000001E-05</v>
      </c>
      <c r="R1387" s="230">
        <f>Q1387*H1387</f>
        <v>0.0020098</v>
      </c>
      <c r="S1387" s="230">
        <v>0</v>
      </c>
      <c r="T1387" s="231">
        <f>S1387*H1387</f>
        <v>0</v>
      </c>
      <c r="AR1387" s="24" t="s">
        <v>214</v>
      </c>
      <c r="AT1387" s="24" t="s">
        <v>176</v>
      </c>
      <c r="AU1387" s="24" t="s">
        <v>79</v>
      </c>
      <c r="AY1387" s="24" t="s">
        <v>174</v>
      </c>
      <c r="BE1387" s="232">
        <f>IF(N1387="základní",J1387,0)</f>
        <v>0</v>
      </c>
      <c r="BF1387" s="232">
        <f>IF(N1387="snížená",J1387,0)</f>
        <v>0</v>
      </c>
      <c r="BG1387" s="232">
        <f>IF(N1387="zákl. přenesená",J1387,0)</f>
        <v>0</v>
      </c>
      <c r="BH1387" s="232">
        <f>IF(N1387="sníž. přenesená",J1387,0)</f>
        <v>0</v>
      </c>
      <c r="BI1387" s="232">
        <f>IF(N1387="nulová",J1387,0)</f>
        <v>0</v>
      </c>
      <c r="BJ1387" s="24" t="s">
        <v>77</v>
      </c>
      <c r="BK1387" s="232">
        <f>ROUND(I1387*H1387,2)</f>
        <v>0</v>
      </c>
      <c r="BL1387" s="24" t="s">
        <v>214</v>
      </c>
      <c r="BM1387" s="24" t="s">
        <v>1789</v>
      </c>
    </row>
    <row r="1388" s="13" customFormat="1">
      <c r="B1388" s="256"/>
      <c r="C1388" s="257"/>
      <c r="D1388" s="235" t="s">
        <v>182</v>
      </c>
      <c r="E1388" s="258" t="s">
        <v>21</v>
      </c>
      <c r="F1388" s="259" t="s">
        <v>1773</v>
      </c>
      <c r="G1388" s="257"/>
      <c r="H1388" s="258" t="s">
        <v>21</v>
      </c>
      <c r="I1388" s="260"/>
      <c r="J1388" s="257"/>
      <c r="K1388" s="257"/>
      <c r="L1388" s="261"/>
      <c r="M1388" s="262"/>
      <c r="N1388" s="263"/>
      <c r="O1388" s="263"/>
      <c r="P1388" s="263"/>
      <c r="Q1388" s="263"/>
      <c r="R1388" s="263"/>
      <c r="S1388" s="263"/>
      <c r="T1388" s="264"/>
      <c r="AT1388" s="265" t="s">
        <v>182</v>
      </c>
      <c r="AU1388" s="265" t="s">
        <v>79</v>
      </c>
      <c r="AV1388" s="13" t="s">
        <v>77</v>
      </c>
      <c r="AW1388" s="13" t="s">
        <v>33</v>
      </c>
      <c r="AX1388" s="13" t="s">
        <v>69</v>
      </c>
      <c r="AY1388" s="265" t="s">
        <v>174</v>
      </c>
    </row>
    <row r="1389" s="13" customFormat="1">
      <c r="B1389" s="256"/>
      <c r="C1389" s="257"/>
      <c r="D1389" s="235" t="s">
        <v>182</v>
      </c>
      <c r="E1389" s="258" t="s">
        <v>21</v>
      </c>
      <c r="F1389" s="259" t="s">
        <v>1774</v>
      </c>
      <c r="G1389" s="257"/>
      <c r="H1389" s="258" t="s">
        <v>21</v>
      </c>
      <c r="I1389" s="260"/>
      <c r="J1389" s="257"/>
      <c r="K1389" s="257"/>
      <c r="L1389" s="261"/>
      <c r="M1389" s="262"/>
      <c r="N1389" s="263"/>
      <c r="O1389" s="263"/>
      <c r="P1389" s="263"/>
      <c r="Q1389" s="263"/>
      <c r="R1389" s="263"/>
      <c r="S1389" s="263"/>
      <c r="T1389" s="264"/>
      <c r="AT1389" s="265" t="s">
        <v>182</v>
      </c>
      <c r="AU1389" s="265" t="s">
        <v>79</v>
      </c>
      <c r="AV1389" s="13" t="s">
        <v>77</v>
      </c>
      <c r="AW1389" s="13" t="s">
        <v>33</v>
      </c>
      <c r="AX1389" s="13" t="s">
        <v>69</v>
      </c>
      <c r="AY1389" s="265" t="s">
        <v>174</v>
      </c>
    </row>
    <row r="1390" s="11" customFormat="1">
      <c r="B1390" s="233"/>
      <c r="C1390" s="234"/>
      <c r="D1390" s="235" t="s">
        <v>182</v>
      </c>
      <c r="E1390" s="236" t="s">
        <v>21</v>
      </c>
      <c r="F1390" s="237" t="s">
        <v>1775</v>
      </c>
      <c r="G1390" s="234"/>
      <c r="H1390" s="238">
        <v>200.97999999999999</v>
      </c>
      <c r="I1390" s="239"/>
      <c r="J1390" s="234"/>
      <c r="K1390" s="234"/>
      <c r="L1390" s="240"/>
      <c r="M1390" s="241"/>
      <c r="N1390" s="242"/>
      <c r="O1390" s="242"/>
      <c r="P1390" s="242"/>
      <c r="Q1390" s="242"/>
      <c r="R1390" s="242"/>
      <c r="S1390" s="242"/>
      <c r="T1390" s="243"/>
      <c r="AT1390" s="244" t="s">
        <v>182</v>
      </c>
      <c r="AU1390" s="244" t="s">
        <v>79</v>
      </c>
      <c r="AV1390" s="11" t="s">
        <v>79</v>
      </c>
      <c r="AW1390" s="11" t="s">
        <v>33</v>
      </c>
      <c r="AX1390" s="11" t="s">
        <v>69</v>
      </c>
      <c r="AY1390" s="244" t="s">
        <v>174</v>
      </c>
    </row>
    <row r="1391" s="12" customFormat="1">
      <c r="B1391" s="245"/>
      <c r="C1391" s="246"/>
      <c r="D1391" s="235" t="s">
        <v>182</v>
      </c>
      <c r="E1391" s="247" t="s">
        <v>21</v>
      </c>
      <c r="F1391" s="248" t="s">
        <v>184</v>
      </c>
      <c r="G1391" s="246"/>
      <c r="H1391" s="249">
        <v>200.97999999999999</v>
      </c>
      <c r="I1391" s="250"/>
      <c r="J1391" s="246"/>
      <c r="K1391" s="246"/>
      <c r="L1391" s="251"/>
      <c r="M1391" s="252"/>
      <c r="N1391" s="253"/>
      <c r="O1391" s="253"/>
      <c r="P1391" s="253"/>
      <c r="Q1391" s="253"/>
      <c r="R1391" s="253"/>
      <c r="S1391" s="253"/>
      <c r="T1391" s="254"/>
      <c r="AT1391" s="255" t="s">
        <v>182</v>
      </c>
      <c r="AU1391" s="255" t="s">
        <v>79</v>
      </c>
      <c r="AV1391" s="12" t="s">
        <v>181</v>
      </c>
      <c r="AW1391" s="12" t="s">
        <v>33</v>
      </c>
      <c r="AX1391" s="12" t="s">
        <v>77</v>
      </c>
      <c r="AY1391" s="255" t="s">
        <v>174</v>
      </c>
    </row>
    <row r="1392" s="1" customFormat="1" ht="16.5" customHeight="1">
      <c r="B1392" s="46"/>
      <c r="C1392" s="221" t="s">
        <v>1790</v>
      </c>
      <c r="D1392" s="221" t="s">
        <v>176</v>
      </c>
      <c r="E1392" s="222" t="s">
        <v>1791</v>
      </c>
      <c r="F1392" s="223" t="s">
        <v>1792</v>
      </c>
      <c r="G1392" s="224" t="s">
        <v>1038</v>
      </c>
      <c r="H1392" s="276"/>
      <c r="I1392" s="226"/>
      <c r="J1392" s="227">
        <f>ROUND(I1392*H1392,2)</f>
        <v>0</v>
      </c>
      <c r="K1392" s="223" t="s">
        <v>180</v>
      </c>
      <c r="L1392" s="72"/>
      <c r="M1392" s="228" t="s">
        <v>21</v>
      </c>
      <c r="N1392" s="229" t="s">
        <v>40</v>
      </c>
      <c r="O1392" s="47"/>
      <c r="P1392" s="230">
        <f>O1392*H1392</f>
        <v>0</v>
      </c>
      <c r="Q1392" s="230">
        <v>0</v>
      </c>
      <c r="R1392" s="230">
        <f>Q1392*H1392</f>
        <v>0</v>
      </c>
      <c r="S1392" s="230">
        <v>0</v>
      </c>
      <c r="T1392" s="231">
        <f>S1392*H1392</f>
        <v>0</v>
      </c>
      <c r="AR1392" s="24" t="s">
        <v>214</v>
      </c>
      <c r="AT1392" s="24" t="s">
        <v>176</v>
      </c>
      <c r="AU1392" s="24" t="s">
        <v>79</v>
      </c>
      <c r="AY1392" s="24" t="s">
        <v>174</v>
      </c>
      <c r="BE1392" s="232">
        <f>IF(N1392="základní",J1392,0)</f>
        <v>0</v>
      </c>
      <c r="BF1392" s="232">
        <f>IF(N1392="snížená",J1392,0)</f>
        <v>0</v>
      </c>
      <c r="BG1392" s="232">
        <f>IF(N1392="zákl. přenesená",J1392,0)</f>
        <v>0</v>
      </c>
      <c r="BH1392" s="232">
        <f>IF(N1392="sníž. přenesená",J1392,0)</f>
        <v>0</v>
      </c>
      <c r="BI1392" s="232">
        <f>IF(N1392="nulová",J1392,0)</f>
        <v>0</v>
      </c>
      <c r="BJ1392" s="24" t="s">
        <v>77</v>
      </c>
      <c r="BK1392" s="232">
        <f>ROUND(I1392*H1392,2)</f>
        <v>0</v>
      </c>
      <c r="BL1392" s="24" t="s">
        <v>214</v>
      </c>
      <c r="BM1392" s="24" t="s">
        <v>1793</v>
      </c>
    </row>
    <row r="1393" s="10" customFormat="1" ht="29.88" customHeight="1">
      <c r="B1393" s="205"/>
      <c r="C1393" s="206"/>
      <c r="D1393" s="207" t="s">
        <v>68</v>
      </c>
      <c r="E1393" s="219" t="s">
        <v>1794</v>
      </c>
      <c r="F1393" s="219" t="s">
        <v>1795</v>
      </c>
      <c r="G1393" s="206"/>
      <c r="H1393" s="206"/>
      <c r="I1393" s="209"/>
      <c r="J1393" s="220">
        <f>BK1393</f>
        <v>0</v>
      </c>
      <c r="K1393" s="206"/>
      <c r="L1393" s="211"/>
      <c r="M1393" s="212"/>
      <c r="N1393" s="213"/>
      <c r="O1393" s="213"/>
      <c r="P1393" s="214">
        <f>SUM(P1394:P1422)</f>
        <v>0</v>
      </c>
      <c r="Q1393" s="213"/>
      <c r="R1393" s="214">
        <f>SUM(R1394:R1422)</f>
        <v>6.523377</v>
      </c>
      <c r="S1393" s="213"/>
      <c r="T1393" s="215">
        <f>SUM(T1394:T1422)</f>
        <v>3.5037600000000002</v>
      </c>
      <c r="AR1393" s="216" t="s">
        <v>79</v>
      </c>
      <c r="AT1393" s="217" t="s">
        <v>68</v>
      </c>
      <c r="AU1393" s="217" t="s">
        <v>77</v>
      </c>
      <c r="AY1393" s="216" t="s">
        <v>174</v>
      </c>
      <c r="BK1393" s="218">
        <f>SUM(BK1394:BK1422)</f>
        <v>0</v>
      </c>
    </row>
    <row r="1394" s="1" customFormat="1" ht="16.5" customHeight="1">
      <c r="B1394" s="46"/>
      <c r="C1394" s="221" t="s">
        <v>1092</v>
      </c>
      <c r="D1394" s="221" t="s">
        <v>176</v>
      </c>
      <c r="E1394" s="222" t="s">
        <v>1796</v>
      </c>
      <c r="F1394" s="223" t="s">
        <v>1797</v>
      </c>
      <c r="G1394" s="224" t="s">
        <v>201</v>
      </c>
      <c r="H1394" s="225">
        <v>824.70000000000005</v>
      </c>
      <c r="I1394" s="226"/>
      <c r="J1394" s="227">
        <f>ROUND(I1394*H1394,2)</f>
        <v>0</v>
      </c>
      <c r="K1394" s="223" t="s">
        <v>180</v>
      </c>
      <c r="L1394" s="72"/>
      <c r="M1394" s="228" t="s">
        <v>21</v>
      </c>
      <c r="N1394" s="229" t="s">
        <v>40</v>
      </c>
      <c r="O1394" s="47"/>
      <c r="P1394" s="230">
        <f>O1394*H1394</f>
        <v>0</v>
      </c>
      <c r="Q1394" s="230">
        <v>0</v>
      </c>
      <c r="R1394" s="230">
        <f>Q1394*H1394</f>
        <v>0</v>
      </c>
      <c r="S1394" s="230">
        <v>0</v>
      </c>
      <c r="T1394" s="231">
        <f>S1394*H1394</f>
        <v>0</v>
      </c>
      <c r="AR1394" s="24" t="s">
        <v>214</v>
      </c>
      <c r="AT1394" s="24" t="s">
        <v>176</v>
      </c>
      <c r="AU1394" s="24" t="s">
        <v>79</v>
      </c>
      <c r="AY1394" s="24" t="s">
        <v>174</v>
      </c>
      <c r="BE1394" s="232">
        <f>IF(N1394="základní",J1394,0)</f>
        <v>0</v>
      </c>
      <c r="BF1394" s="232">
        <f>IF(N1394="snížená",J1394,0)</f>
        <v>0</v>
      </c>
      <c r="BG1394" s="232">
        <f>IF(N1394="zákl. přenesená",J1394,0)</f>
        <v>0</v>
      </c>
      <c r="BH1394" s="232">
        <f>IF(N1394="sníž. přenesená",J1394,0)</f>
        <v>0</v>
      </c>
      <c r="BI1394" s="232">
        <f>IF(N1394="nulová",J1394,0)</f>
        <v>0</v>
      </c>
      <c r="BJ1394" s="24" t="s">
        <v>77</v>
      </c>
      <c r="BK1394" s="232">
        <f>ROUND(I1394*H1394,2)</f>
        <v>0</v>
      </c>
      <c r="BL1394" s="24" t="s">
        <v>214</v>
      </c>
      <c r="BM1394" s="24" t="s">
        <v>1798</v>
      </c>
    </row>
    <row r="1395" s="1" customFormat="1" ht="25.5" customHeight="1">
      <c r="B1395" s="46"/>
      <c r="C1395" s="221" t="s">
        <v>1020</v>
      </c>
      <c r="D1395" s="221" t="s">
        <v>176</v>
      </c>
      <c r="E1395" s="222" t="s">
        <v>1799</v>
      </c>
      <c r="F1395" s="223" t="s">
        <v>1800</v>
      </c>
      <c r="G1395" s="224" t="s">
        <v>201</v>
      </c>
      <c r="H1395" s="225">
        <v>824.70000000000005</v>
      </c>
      <c r="I1395" s="226"/>
      <c r="J1395" s="227">
        <f>ROUND(I1395*H1395,2)</f>
        <v>0</v>
      </c>
      <c r="K1395" s="223" t="s">
        <v>180</v>
      </c>
      <c r="L1395" s="72"/>
      <c r="M1395" s="228" t="s">
        <v>21</v>
      </c>
      <c r="N1395" s="229" t="s">
        <v>40</v>
      </c>
      <c r="O1395" s="47"/>
      <c r="P1395" s="230">
        <f>O1395*H1395</f>
        <v>0</v>
      </c>
      <c r="Q1395" s="230">
        <v>3.0000000000000001E-05</v>
      </c>
      <c r="R1395" s="230">
        <f>Q1395*H1395</f>
        <v>0.024741000000000003</v>
      </c>
      <c r="S1395" s="230">
        <v>0</v>
      </c>
      <c r="T1395" s="231">
        <f>S1395*H1395</f>
        <v>0</v>
      </c>
      <c r="AR1395" s="24" t="s">
        <v>214</v>
      </c>
      <c r="AT1395" s="24" t="s">
        <v>176</v>
      </c>
      <c r="AU1395" s="24" t="s">
        <v>79</v>
      </c>
      <c r="AY1395" s="24" t="s">
        <v>174</v>
      </c>
      <c r="BE1395" s="232">
        <f>IF(N1395="základní",J1395,0)</f>
        <v>0</v>
      </c>
      <c r="BF1395" s="232">
        <f>IF(N1395="snížená",J1395,0)</f>
        <v>0</v>
      </c>
      <c r="BG1395" s="232">
        <f>IF(N1395="zákl. přenesená",J1395,0)</f>
        <v>0</v>
      </c>
      <c r="BH1395" s="232">
        <f>IF(N1395="sníž. přenesená",J1395,0)</f>
        <v>0</v>
      </c>
      <c r="BI1395" s="232">
        <f>IF(N1395="nulová",J1395,0)</f>
        <v>0</v>
      </c>
      <c r="BJ1395" s="24" t="s">
        <v>77</v>
      </c>
      <c r="BK1395" s="232">
        <f>ROUND(I1395*H1395,2)</f>
        <v>0</v>
      </c>
      <c r="BL1395" s="24" t="s">
        <v>214</v>
      </c>
      <c r="BM1395" s="24" t="s">
        <v>1801</v>
      </c>
    </row>
    <row r="1396" s="1" customFormat="1" ht="16.5" customHeight="1">
      <c r="B1396" s="46"/>
      <c r="C1396" s="221" t="s">
        <v>1802</v>
      </c>
      <c r="D1396" s="221" t="s">
        <v>176</v>
      </c>
      <c r="E1396" s="222" t="s">
        <v>1803</v>
      </c>
      <c r="F1396" s="223" t="s">
        <v>1804</v>
      </c>
      <c r="G1396" s="224" t="s">
        <v>201</v>
      </c>
      <c r="H1396" s="225">
        <v>824.70000000000005</v>
      </c>
      <c r="I1396" s="226"/>
      <c r="J1396" s="227">
        <f>ROUND(I1396*H1396,2)</f>
        <v>0</v>
      </c>
      <c r="K1396" s="223" t="s">
        <v>180</v>
      </c>
      <c r="L1396" s="72"/>
      <c r="M1396" s="228" t="s">
        <v>21</v>
      </c>
      <c r="N1396" s="229" t="s">
        <v>40</v>
      </c>
      <c r="O1396" s="47"/>
      <c r="P1396" s="230">
        <f>O1396*H1396</f>
        <v>0</v>
      </c>
      <c r="Q1396" s="230">
        <v>0.0075799999999999999</v>
      </c>
      <c r="R1396" s="230">
        <f>Q1396*H1396</f>
        <v>6.2512259999999999</v>
      </c>
      <c r="S1396" s="230">
        <v>0</v>
      </c>
      <c r="T1396" s="231">
        <f>S1396*H1396</f>
        <v>0</v>
      </c>
      <c r="AR1396" s="24" t="s">
        <v>214</v>
      </c>
      <c r="AT1396" s="24" t="s">
        <v>176</v>
      </c>
      <c r="AU1396" s="24" t="s">
        <v>79</v>
      </c>
      <c r="AY1396" s="24" t="s">
        <v>174</v>
      </c>
      <c r="BE1396" s="232">
        <f>IF(N1396="základní",J1396,0)</f>
        <v>0</v>
      </c>
      <c r="BF1396" s="232">
        <f>IF(N1396="snížená",J1396,0)</f>
        <v>0</v>
      </c>
      <c r="BG1396" s="232">
        <f>IF(N1396="zákl. přenesená",J1396,0)</f>
        <v>0</v>
      </c>
      <c r="BH1396" s="232">
        <f>IF(N1396="sníž. přenesená",J1396,0)</f>
        <v>0</v>
      </c>
      <c r="BI1396" s="232">
        <f>IF(N1396="nulová",J1396,0)</f>
        <v>0</v>
      </c>
      <c r="BJ1396" s="24" t="s">
        <v>77</v>
      </c>
      <c r="BK1396" s="232">
        <f>ROUND(I1396*H1396,2)</f>
        <v>0</v>
      </c>
      <c r="BL1396" s="24" t="s">
        <v>214</v>
      </c>
      <c r="BM1396" s="24" t="s">
        <v>1805</v>
      </c>
    </row>
    <row r="1397" s="13" customFormat="1">
      <c r="B1397" s="256"/>
      <c r="C1397" s="257"/>
      <c r="D1397" s="235" t="s">
        <v>182</v>
      </c>
      <c r="E1397" s="258" t="s">
        <v>21</v>
      </c>
      <c r="F1397" s="259" t="s">
        <v>342</v>
      </c>
      <c r="G1397" s="257"/>
      <c r="H1397" s="258" t="s">
        <v>21</v>
      </c>
      <c r="I1397" s="260"/>
      <c r="J1397" s="257"/>
      <c r="K1397" s="257"/>
      <c r="L1397" s="261"/>
      <c r="M1397" s="262"/>
      <c r="N1397" s="263"/>
      <c r="O1397" s="263"/>
      <c r="P1397" s="263"/>
      <c r="Q1397" s="263"/>
      <c r="R1397" s="263"/>
      <c r="S1397" s="263"/>
      <c r="T1397" s="264"/>
      <c r="AT1397" s="265" t="s">
        <v>182</v>
      </c>
      <c r="AU1397" s="265" t="s">
        <v>79</v>
      </c>
      <c r="AV1397" s="13" t="s">
        <v>77</v>
      </c>
      <c r="AW1397" s="13" t="s">
        <v>33</v>
      </c>
      <c r="AX1397" s="13" t="s">
        <v>69</v>
      </c>
      <c r="AY1397" s="265" t="s">
        <v>174</v>
      </c>
    </row>
    <row r="1398" s="13" customFormat="1">
      <c r="B1398" s="256"/>
      <c r="C1398" s="257"/>
      <c r="D1398" s="235" t="s">
        <v>182</v>
      </c>
      <c r="E1398" s="258" t="s">
        <v>21</v>
      </c>
      <c r="F1398" s="259" t="s">
        <v>1027</v>
      </c>
      <c r="G1398" s="257"/>
      <c r="H1398" s="258" t="s">
        <v>21</v>
      </c>
      <c r="I1398" s="260"/>
      <c r="J1398" s="257"/>
      <c r="K1398" s="257"/>
      <c r="L1398" s="261"/>
      <c r="M1398" s="262"/>
      <c r="N1398" s="263"/>
      <c r="O1398" s="263"/>
      <c r="P1398" s="263"/>
      <c r="Q1398" s="263"/>
      <c r="R1398" s="263"/>
      <c r="S1398" s="263"/>
      <c r="T1398" s="264"/>
      <c r="AT1398" s="265" t="s">
        <v>182</v>
      </c>
      <c r="AU1398" s="265" t="s">
        <v>79</v>
      </c>
      <c r="AV1398" s="13" t="s">
        <v>77</v>
      </c>
      <c r="AW1398" s="13" t="s">
        <v>33</v>
      </c>
      <c r="AX1398" s="13" t="s">
        <v>69</v>
      </c>
      <c r="AY1398" s="265" t="s">
        <v>174</v>
      </c>
    </row>
    <row r="1399" s="11" customFormat="1">
      <c r="B1399" s="233"/>
      <c r="C1399" s="234"/>
      <c r="D1399" s="235" t="s">
        <v>182</v>
      </c>
      <c r="E1399" s="236" t="s">
        <v>21</v>
      </c>
      <c r="F1399" s="237" t="s">
        <v>1028</v>
      </c>
      <c r="G1399" s="234"/>
      <c r="H1399" s="238">
        <v>144.37000000000001</v>
      </c>
      <c r="I1399" s="239"/>
      <c r="J1399" s="234"/>
      <c r="K1399" s="234"/>
      <c r="L1399" s="240"/>
      <c r="M1399" s="241"/>
      <c r="N1399" s="242"/>
      <c r="O1399" s="242"/>
      <c r="P1399" s="242"/>
      <c r="Q1399" s="242"/>
      <c r="R1399" s="242"/>
      <c r="S1399" s="242"/>
      <c r="T1399" s="243"/>
      <c r="AT1399" s="244" t="s">
        <v>182</v>
      </c>
      <c r="AU1399" s="244" t="s">
        <v>79</v>
      </c>
      <c r="AV1399" s="11" t="s">
        <v>79</v>
      </c>
      <c r="AW1399" s="11" t="s">
        <v>33</v>
      </c>
      <c r="AX1399" s="11" t="s">
        <v>69</v>
      </c>
      <c r="AY1399" s="244" t="s">
        <v>174</v>
      </c>
    </row>
    <row r="1400" s="11" customFormat="1">
      <c r="B1400" s="233"/>
      <c r="C1400" s="234"/>
      <c r="D1400" s="235" t="s">
        <v>182</v>
      </c>
      <c r="E1400" s="236" t="s">
        <v>21</v>
      </c>
      <c r="F1400" s="237" t="s">
        <v>1029</v>
      </c>
      <c r="G1400" s="234"/>
      <c r="H1400" s="238">
        <v>680.33000000000004</v>
      </c>
      <c r="I1400" s="239"/>
      <c r="J1400" s="234"/>
      <c r="K1400" s="234"/>
      <c r="L1400" s="240"/>
      <c r="M1400" s="241"/>
      <c r="N1400" s="242"/>
      <c r="O1400" s="242"/>
      <c r="P1400" s="242"/>
      <c r="Q1400" s="242"/>
      <c r="R1400" s="242"/>
      <c r="S1400" s="242"/>
      <c r="T1400" s="243"/>
      <c r="AT1400" s="244" t="s">
        <v>182</v>
      </c>
      <c r="AU1400" s="244" t="s">
        <v>79</v>
      </c>
      <c r="AV1400" s="11" t="s">
        <v>79</v>
      </c>
      <c r="AW1400" s="11" t="s">
        <v>33</v>
      </c>
      <c r="AX1400" s="11" t="s">
        <v>69</v>
      </c>
      <c r="AY1400" s="244" t="s">
        <v>174</v>
      </c>
    </row>
    <row r="1401" s="12" customFormat="1">
      <c r="B1401" s="245"/>
      <c r="C1401" s="246"/>
      <c r="D1401" s="235" t="s">
        <v>182</v>
      </c>
      <c r="E1401" s="247" t="s">
        <v>21</v>
      </c>
      <c r="F1401" s="248" t="s">
        <v>184</v>
      </c>
      <c r="G1401" s="246"/>
      <c r="H1401" s="249">
        <v>824.70000000000005</v>
      </c>
      <c r="I1401" s="250"/>
      <c r="J1401" s="246"/>
      <c r="K1401" s="246"/>
      <c r="L1401" s="251"/>
      <c r="M1401" s="252"/>
      <c r="N1401" s="253"/>
      <c r="O1401" s="253"/>
      <c r="P1401" s="253"/>
      <c r="Q1401" s="253"/>
      <c r="R1401" s="253"/>
      <c r="S1401" s="253"/>
      <c r="T1401" s="254"/>
      <c r="AT1401" s="255" t="s">
        <v>182</v>
      </c>
      <c r="AU1401" s="255" t="s">
        <v>79</v>
      </c>
      <c r="AV1401" s="12" t="s">
        <v>181</v>
      </c>
      <c r="AW1401" s="12" t="s">
        <v>33</v>
      </c>
      <c r="AX1401" s="12" t="s">
        <v>77</v>
      </c>
      <c r="AY1401" s="255" t="s">
        <v>174</v>
      </c>
    </row>
    <row r="1402" s="1" customFormat="1" ht="16.5" customHeight="1">
      <c r="B1402" s="46"/>
      <c r="C1402" s="221" t="s">
        <v>1022</v>
      </c>
      <c r="D1402" s="221" t="s">
        <v>176</v>
      </c>
      <c r="E1402" s="222" t="s">
        <v>1806</v>
      </c>
      <c r="F1402" s="223" t="s">
        <v>1807</v>
      </c>
      <c r="G1402" s="224" t="s">
        <v>201</v>
      </c>
      <c r="H1402" s="225">
        <v>1167.9200000000001</v>
      </c>
      <c r="I1402" s="226"/>
      <c r="J1402" s="227">
        <f>ROUND(I1402*H1402,2)</f>
        <v>0</v>
      </c>
      <c r="K1402" s="223" t="s">
        <v>180</v>
      </c>
      <c r="L1402" s="72"/>
      <c r="M1402" s="228" t="s">
        <v>21</v>
      </c>
      <c r="N1402" s="229" t="s">
        <v>40</v>
      </c>
      <c r="O1402" s="47"/>
      <c r="P1402" s="230">
        <f>O1402*H1402</f>
        <v>0</v>
      </c>
      <c r="Q1402" s="230">
        <v>0</v>
      </c>
      <c r="R1402" s="230">
        <f>Q1402*H1402</f>
        <v>0</v>
      </c>
      <c r="S1402" s="230">
        <v>0.0030000000000000001</v>
      </c>
      <c r="T1402" s="231">
        <f>S1402*H1402</f>
        <v>3.5037600000000002</v>
      </c>
      <c r="AR1402" s="24" t="s">
        <v>214</v>
      </c>
      <c r="AT1402" s="24" t="s">
        <v>176</v>
      </c>
      <c r="AU1402" s="24" t="s">
        <v>79</v>
      </c>
      <c r="AY1402" s="24" t="s">
        <v>174</v>
      </c>
      <c r="BE1402" s="232">
        <f>IF(N1402="základní",J1402,0)</f>
        <v>0</v>
      </c>
      <c r="BF1402" s="232">
        <f>IF(N1402="snížená",J1402,0)</f>
        <v>0</v>
      </c>
      <c r="BG1402" s="232">
        <f>IF(N1402="zákl. přenesená",J1402,0)</f>
        <v>0</v>
      </c>
      <c r="BH1402" s="232">
        <f>IF(N1402="sníž. přenesená",J1402,0)</f>
        <v>0</v>
      </c>
      <c r="BI1402" s="232">
        <f>IF(N1402="nulová",J1402,0)</f>
        <v>0</v>
      </c>
      <c r="BJ1402" s="24" t="s">
        <v>77</v>
      </c>
      <c r="BK1402" s="232">
        <f>ROUND(I1402*H1402,2)</f>
        <v>0</v>
      </c>
      <c r="BL1402" s="24" t="s">
        <v>214</v>
      </c>
      <c r="BM1402" s="24" t="s">
        <v>1808</v>
      </c>
    </row>
    <row r="1403" s="13" customFormat="1">
      <c r="B1403" s="256"/>
      <c r="C1403" s="257"/>
      <c r="D1403" s="235" t="s">
        <v>182</v>
      </c>
      <c r="E1403" s="258" t="s">
        <v>21</v>
      </c>
      <c r="F1403" s="259" t="s">
        <v>514</v>
      </c>
      <c r="G1403" s="257"/>
      <c r="H1403" s="258" t="s">
        <v>21</v>
      </c>
      <c r="I1403" s="260"/>
      <c r="J1403" s="257"/>
      <c r="K1403" s="257"/>
      <c r="L1403" s="261"/>
      <c r="M1403" s="262"/>
      <c r="N1403" s="263"/>
      <c r="O1403" s="263"/>
      <c r="P1403" s="263"/>
      <c r="Q1403" s="263"/>
      <c r="R1403" s="263"/>
      <c r="S1403" s="263"/>
      <c r="T1403" s="264"/>
      <c r="AT1403" s="265" t="s">
        <v>182</v>
      </c>
      <c r="AU1403" s="265" t="s">
        <v>79</v>
      </c>
      <c r="AV1403" s="13" t="s">
        <v>77</v>
      </c>
      <c r="AW1403" s="13" t="s">
        <v>33</v>
      </c>
      <c r="AX1403" s="13" t="s">
        <v>69</v>
      </c>
      <c r="AY1403" s="265" t="s">
        <v>174</v>
      </c>
    </row>
    <row r="1404" s="13" customFormat="1">
      <c r="B1404" s="256"/>
      <c r="C1404" s="257"/>
      <c r="D1404" s="235" t="s">
        <v>182</v>
      </c>
      <c r="E1404" s="258" t="s">
        <v>21</v>
      </c>
      <c r="F1404" s="259" t="s">
        <v>783</v>
      </c>
      <c r="G1404" s="257"/>
      <c r="H1404" s="258" t="s">
        <v>21</v>
      </c>
      <c r="I1404" s="260"/>
      <c r="J1404" s="257"/>
      <c r="K1404" s="257"/>
      <c r="L1404" s="261"/>
      <c r="M1404" s="262"/>
      <c r="N1404" s="263"/>
      <c r="O1404" s="263"/>
      <c r="P1404" s="263"/>
      <c r="Q1404" s="263"/>
      <c r="R1404" s="263"/>
      <c r="S1404" s="263"/>
      <c r="T1404" s="264"/>
      <c r="AT1404" s="265" t="s">
        <v>182</v>
      </c>
      <c r="AU1404" s="265" t="s">
        <v>79</v>
      </c>
      <c r="AV1404" s="13" t="s">
        <v>77</v>
      </c>
      <c r="AW1404" s="13" t="s">
        <v>33</v>
      </c>
      <c r="AX1404" s="13" t="s">
        <v>69</v>
      </c>
      <c r="AY1404" s="265" t="s">
        <v>174</v>
      </c>
    </row>
    <row r="1405" s="11" customFormat="1">
      <c r="B1405" s="233"/>
      <c r="C1405" s="234"/>
      <c r="D1405" s="235" t="s">
        <v>182</v>
      </c>
      <c r="E1405" s="236" t="s">
        <v>21</v>
      </c>
      <c r="F1405" s="237" t="s">
        <v>1121</v>
      </c>
      <c r="G1405" s="234"/>
      <c r="H1405" s="238">
        <v>140.41</v>
      </c>
      <c r="I1405" s="239"/>
      <c r="J1405" s="234"/>
      <c r="K1405" s="234"/>
      <c r="L1405" s="240"/>
      <c r="M1405" s="241"/>
      <c r="N1405" s="242"/>
      <c r="O1405" s="242"/>
      <c r="P1405" s="242"/>
      <c r="Q1405" s="242"/>
      <c r="R1405" s="242"/>
      <c r="S1405" s="242"/>
      <c r="T1405" s="243"/>
      <c r="AT1405" s="244" t="s">
        <v>182</v>
      </c>
      <c r="AU1405" s="244" t="s">
        <v>79</v>
      </c>
      <c r="AV1405" s="11" t="s">
        <v>79</v>
      </c>
      <c r="AW1405" s="11" t="s">
        <v>33</v>
      </c>
      <c r="AX1405" s="11" t="s">
        <v>69</v>
      </c>
      <c r="AY1405" s="244" t="s">
        <v>174</v>
      </c>
    </row>
    <row r="1406" s="13" customFormat="1">
      <c r="B1406" s="256"/>
      <c r="C1406" s="257"/>
      <c r="D1406" s="235" t="s">
        <v>182</v>
      </c>
      <c r="E1406" s="258" t="s">
        <v>21</v>
      </c>
      <c r="F1406" s="259" t="s">
        <v>785</v>
      </c>
      <c r="G1406" s="257"/>
      <c r="H1406" s="258" t="s">
        <v>21</v>
      </c>
      <c r="I1406" s="260"/>
      <c r="J1406" s="257"/>
      <c r="K1406" s="257"/>
      <c r="L1406" s="261"/>
      <c r="M1406" s="262"/>
      <c r="N1406" s="263"/>
      <c r="O1406" s="263"/>
      <c r="P1406" s="263"/>
      <c r="Q1406" s="263"/>
      <c r="R1406" s="263"/>
      <c r="S1406" s="263"/>
      <c r="T1406" s="264"/>
      <c r="AT1406" s="265" t="s">
        <v>182</v>
      </c>
      <c r="AU1406" s="265" t="s">
        <v>79</v>
      </c>
      <c r="AV1406" s="13" t="s">
        <v>77</v>
      </c>
      <c r="AW1406" s="13" t="s">
        <v>33</v>
      </c>
      <c r="AX1406" s="13" t="s">
        <v>69</v>
      </c>
      <c r="AY1406" s="265" t="s">
        <v>174</v>
      </c>
    </row>
    <row r="1407" s="11" customFormat="1">
      <c r="B1407" s="233"/>
      <c r="C1407" s="234"/>
      <c r="D1407" s="235" t="s">
        <v>182</v>
      </c>
      <c r="E1407" s="236" t="s">
        <v>21</v>
      </c>
      <c r="F1407" s="237" t="s">
        <v>1122</v>
      </c>
      <c r="G1407" s="234"/>
      <c r="H1407" s="238">
        <v>689.84000000000003</v>
      </c>
      <c r="I1407" s="239"/>
      <c r="J1407" s="234"/>
      <c r="K1407" s="234"/>
      <c r="L1407" s="240"/>
      <c r="M1407" s="241"/>
      <c r="N1407" s="242"/>
      <c r="O1407" s="242"/>
      <c r="P1407" s="242"/>
      <c r="Q1407" s="242"/>
      <c r="R1407" s="242"/>
      <c r="S1407" s="242"/>
      <c r="T1407" s="243"/>
      <c r="AT1407" s="244" t="s">
        <v>182</v>
      </c>
      <c r="AU1407" s="244" t="s">
        <v>79</v>
      </c>
      <c r="AV1407" s="11" t="s">
        <v>79</v>
      </c>
      <c r="AW1407" s="11" t="s">
        <v>33</v>
      </c>
      <c r="AX1407" s="11" t="s">
        <v>69</v>
      </c>
      <c r="AY1407" s="244" t="s">
        <v>174</v>
      </c>
    </row>
    <row r="1408" s="13" customFormat="1">
      <c r="B1408" s="256"/>
      <c r="C1408" s="257"/>
      <c r="D1408" s="235" t="s">
        <v>182</v>
      </c>
      <c r="E1408" s="258" t="s">
        <v>21</v>
      </c>
      <c r="F1408" s="259" t="s">
        <v>1123</v>
      </c>
      <c r="G1408" s="257"/>
      <c r="H1408" s="258" t="s">
        <v>21</v>
      </c>
      <c r="I1408" s="260"/>
      <c r="J1408" s="257"/>
      <c r="K1408" s="257"/>
      <c r="L1408" s="261"/>
      <c r="M1408" s="262"/>
      <c r="N1408" s="263"/>
      <c r="O1408" s="263"/>
      <c r="P1408" s="263"/>
      <c r="Q1408" s="263"/>
      <c r="R1408" s="263"/>
      <c r="S1408" s="263"/>
      <c r="T1408" s="264"/>
      <c r="AT1408" s="265" t="s">
        <v>182</v>
      </c>
      <c r="AU1408" s="265" t="s">
        <v>79</v>
      </c>
      <c r="AV1408" s="13" t="s">
        <v>77</v>
      </c>
      <c r="AW1408" s="13" t="s">
        <v>33</v>
      </c>
      <c r="AX1408" s="13" t="s">
        <v>69</v>
      </c>
      <c r="AY1408" s="265" t="s">
        <v>174</v>
      </c>
    </row>
    <row r="1409" s="11" customFormat="1">
      <c r="B1409" s="233"/>
      <c r="C1409" s="234"/>
      <c r="D1409" s="235" t="s">
        <v>182</v>
      </c>
      <c r="E1409" s="236" t="s">
        <v>21</v>
      </c>
      <c r="F1409" s="237" t="s">
        <v>1124</v>
      </c>
      <c r="G1409" s="234"/>
      <c r="H1409" s="238">
        <v>99.260000000000005</v>
      </c>
      <c r="I1409" s="239"/>
      <c r="J1409" s="234"/>
      <c r="K1409" s="234"/>
      <c r="L1409" s="240"/>
      <c r="M1409" s="241"/>
      <c r="N1409" s="242"/>
      <c r="O1409" s="242"/>
      <c r="P1409" s="242"/>
      <c r="Q1409" s="242"/>
      <c r="R1409" s="242"/>
      <c r="S1409" s="242"/>
      <c r="T1409" s="243"/>
      <c r="AT1409" s="244" t="s">
        <v>182</v>
      </c>
      <c r="AU1409" s="244" t="s">
        <v>79</v>
      </c>
      <c r="AV1409" s="11" t="s">
        <v>79</v>
      </c>
      <c r="AW1409" s="11" t="s">
        <v>33</v>
      </c>
      <c r="AX1409" s="11" t="s">
        <v>69</v>
      </c>
      <c r="AY1409" s="244" t="s">
        <v>174</v>
      </c>
    </row>
    <row r="1410" s="13" customFormat="1">
      <c r="B1410" s="256"/>
      <c r="C1410" s="257"/>
      <c r="D1410" s="235" t="s">
        <v>182</v>
      </c>
      <c r="E1410" s="258" t="s">
        <v>21</v>
      </c>
      <c r="F1410" s="259" t="s">
        <v>741</v>
      </c>
      <c r="G1410" s="257"/>
      <c r="H1410" s="258" t="s">
        <v>21</v>
      </c>
      <c r="I1410" s="260"/>
      <c r="J1410" s="257"/>
      <c r="K1410" s="257"/>
      <c r="L1410" s="261"/>
      <c r="M1410" s="262"/>
      <c r="N1410" s="263"/>
      <c r="O1410" s="263"/>
      <c r="P1410" s="263"/>
      <c r="Q1410" s="263"/>
      <c r="R1410" s="263"/>
      <c r="S1410" s="263"/>
      <c r="T1410" s="264"/>
      <c r="AT1410" s="265" t="s">
        <v>182</v>
      </c>
      <c r="AU1410" s="265" t="s">
        <v>79</v>
      </c>
      <c r="AV1410" s="13" t="s">
        <v>77</v>
      </c>
      <c r="AW1410" s="13" t="s">
        <v>33</v>
      </c>
      <c r="AX1410" s="13" t="s">
        <v>69</v>
      </c>
      <c r="AY1410" s="265" t="s">
        <v>174</v>
      </c>
    </row>
    <row r="1411" s="11" customFormat="1">
      <c r="B1411" s="233"/>
      <c r="C1411" s="234"/>
      <c r="D1411" s="235" t="s">
        <v>182</v>
      </c>
      <c r="E1411" s="236" t="s">
        <v>21</v>
      </c>
      <c r="F1411" s="237" t="s">
        <v>1809</v>
      </c>
      <c r="G1411" s="234"/>
      <c r="H1411" s="238">
        <v>65.689999999999998</v>
      </c>
      <c r="I1411" s="239"/>
      <c r="J1411" s="234"/>
      <c r="K1411" s="234"/>
      <c r="L1411" s="240"/>
      <c r="M1411" s="241"/>
      <c r="N1411" s="242"/>
      <c r="O1411" s="242"/>
      <c r="P1411" s="242"/>
      <c r="Q1411" s="242"/>
      <c r="R1411" s="242"/>
      <c r="S1411" s="242"/>
      <c r="T1411" s="243"/>
      <c r="AT1411" s="244" t="s">
        <v>182</v>
      </c>
      <c r="AU1411" s="244" t="s">
        <v>79</v>
      </c>
      <c r="AV1411" s="11" t="s">
        <v>79</v>
      </c>
      <c r="AW1411" s="11" t="s">
        <v>33</v>
      </c>
      <c r="AX1411" s="11" t="s">
        <v>69</v>
      </c>
      <c r="AY1411" s="244" t="s">
        <v>174</v>
      </c>
    </row>
    <row r="1412" s="11" customFormat="1">
      <c r="B1412" s="233"/>
      <c r="C1412" s="234"/>
      <c r="D1412" s="235" t="s">
        <v>182</v>
      </c>
      <c r="E1412" s="236" t="s">
        <v>21</v>
      </c>
      <c r="F1412" s="237" t="s">
        <v>1810</v>
      </c>
      <c r="G1412" s="234"/>
      <c r="H1412" s="238">
        <v>172.72</v>
      </c>
      <c r="I1412" s="239"/>
      <c r="J1412" s="234"/>
      <c r="K1412" s="234"/>
      <c r="L1412" s="240"/>
      <c r="M1412" s="241"/>
      <c r="N1412" s="242"/>
      <c r="O1412" s="242"/>
      <c r="P1412" s="242"/>
      <c r="Q1412" s="242"/>
      <c r="R1412" s="242"/>
      <c r="S1412" s="242"/>
      <c r="T1412" s="243"/>
      <c r="AT1412" s="244" t="s">
        <v>182</v>
      </c>
      <c r="AU1412" s="244" t="s">
        <v>79</v>
      </c>
      <c r="AV1412" s="11" t="s">
        <v>79</v>
      </c>
      <c r="AW1412" s="11" t="s">
        <v>33</v>
      </c>
      <c r="AX1412" s="11" t="s">
        <v>69</v>
      </c>
      <c r="AY1412" s="244" t="s">
        <v>174</v>
      </c>
    </row>
    <row r="1413" s="12" customFormat="1">
      <c r="B1413" s="245"/>
      <c r="C1413" s="246"/>
      <c r="D1413" s="235" t="s">
        <v>182</v>
      </c>
      <c r="E1413" s="247" t="s">
        <v>21</v>
      </c>
      <c r="F1413" s="248" t="s">
        <v>184</v>
      </c>
      <c r="G1413" s="246"/>
      <c r="H1413" s="249">
        <v>1167.9200000000001</v>
      </c>
      <c r="I1413" s="250"/>
      <c r="J1413" s="246"/>
      <c r="K1413" s="246"/>
      <c r="L1413" s="251"/>
      <c r="M1413" s="252"/>
      <c r="N1413" s="253"/>
      <c r="O1413" s="253"/>
      <c r="P1413" s="253"/>
      <c r="Q1413" s="253"/>
      <c r="R1413" s="253"/>
      <c r="S1413" s="253"/>
      <c r="T1413" s="254"/>
      <c r="AT1413" s="255" t="s">
        <v>182</v>
      </c>
      <c r="AU1413" s="255" t="s">
        <v>79</v>
      </c>
      <c r="AV1413" s="12" t="s">
        <v>181</v>
      </c>
      <c r="AW1413" s="12" t="s">
        <v>33</v>
      </c>
      <c r="AX1413" s="12" t="s">
        <v>77</v>
      </c>
      <c r="AY1413" s="255" t="s">
        <v>174</v>
      </c>
    </row>
    <row r="1414" s="1" customFormat="1" ht="16.5" customHeight="1">
      <c r="B1414" s="46"/>
      <c r="C1414" s="221" t="s">
        <v>1811</v>
      </c>
      <c r="D1414" s="221" t="s">
        <v>176</v>
      </c>
      <c r="E1414" s="222" t="s">
        <v>1812</v>
      </c>
      <c r="F1414" s="223" t="s">
        <v>1813</v>
      </c>
      <c r="G1414" s="224" t="s">
        <v>201</v>
      </c>
      <c r="H1414" s="225">
        <v>824.70000000000005</v>
      </c>
      <c r="I1414" s="226"/>
      <c r="J1414" s="227">
        <f>ROUND(I1414*H1414,2)</f>
        <v>0</v>
      </c>
      <c r="K1414" s="223" t="s">
        <v>180</v>
      </c>
      <c r="L1414" s="72"/>
      <c r="M1414" s="228" t="s">
        <v>21</v>
      </c>
      <c r="N1414" s="229" t="s">
        <v>40</v>
      </c>
      <c r="O1414" s="47"/>
      <c r="P1414" s="230">
        <f>O1414*H1414</f>
        <v>0</v>
      </c>
      <c r="Q1414" s="230">
        <v>0.00029999999999999997</v>
      </c>
      <c r="R1414" s="230">
        <f>Q1414*H1414</f>
        <v>0.24740999999999999</v>
      </c>
      <c r="S1414" s="230">
        <v>0</v>
      </c>
      <c r="T1414" s="231">
        <f>S1414*H1414</f>
        <v>0</v>
      </c>
      <c r="AR1414" s="24" t="s">
        <v>214</v>
      </c>
      <c r="AT1414" s="24" t="s">
        <v>176</v>
      </c>
      <c r="AU1414" s="24" t="s">
        <v>79</v>
      </c>
      <c r="AY1414" s="24" t="s">
        <v>174</v>
      </c>
      <c r="BE1414" s="232">
        <f>IF(N1414="základní",J1414,0)</f>
        <v>0</v>
      </c>
      <c r="BF1414" s="232">
        <f>IF(N1414="snížená",J1414,0)</f>
        <v>0</v>
      </c>
      <c r="BG1414" s="232">
        <f>IF(N1414="zákl. přenesená",J1414,0)</f>
        <v>0</v>
      </c>
      <c r="BH1414" s="232">
        <f>IF(N1414="sníž. přenesená",J1414,0)</f>
        <v>0</v>
      </c>
      <c r="BI1414" s="232">
        <f>IF(N1414="nulová",J1414,0)</f>
        <v>0</v>
      </c>
      <c r="BJ1414" s="24" t="s">
        <v>77</v>
      </c>
      <c r="BK1414" s="232">
        <f>ROUND(I1414*H1414,2)</f>
        <v>0</v>
      </c>
      <c r="BL1414" s="24" t="s">
        <v>214</v>
      </c>
      <c r="BM1414" s="24" t="s">
        <v>1814</v>
      </c>
    </row>
    <row r="1415" s="13" customFormat="1">
      <c r="B1415" s="256"/>
      <c r="C1415" s="257"/>
      <c r="D1415" s="235" t="s">
        <v>182</v>
      </c>
      <c r="E1415" s="258" t="s">
        <v>21</v>
      </c>
      <c r="F1415" s="259" t="s">
        <v>342</v>
      </c>
      <c r="G1415" s="257"/>
      <c r="H1415" s="258" t="s">
        <v>21</v>
      </c>
      <c r="I1415" s="260"/>
      <c r="J1415" s="257"/>
      <c r="K1415" s="257"/>
      <c r="L1415" s="261"/>
      <c r="M1415" s="262"/>
      <c r="N1415" s="263"/>
      <c r="O1415" s="263"/>
      <c r="P1415" s="263"/>
      <c r="Q1415" s="263"/>
      <c r="R1415" s="263"/>
      <c r="S1415" s="263"/>
      <c r="T1415" s="264"/>
      <c r="AT1415" s="265" t="s">
        <v>182</v>
      </c>
      <c r="AU1415" s="265" t="s">
        <v>79</v>
      </c>
      <c r="AV1415" s="13" t="s">
        <v>77</v>
      </c>
      <c r="AW1415" s="13" t="s">
        <v>33</v>
      </c>
      <c r="AX1415" s="13" t="s">
        <v>69</v>
      </c>
      <c r="AY1415" s="265" t="s">
        <v>174</v>
      </c>
    </row>
    <row r="1416" s="13" customFormat="1">
      <c r="B1416" s="256"/>
      <c r="C1416" s="257"/>
      <c r="D1416" s="235" t="s">
        <v>182</v>
      </c>
      <c r="E1416" s="258" t="s">
        <v>21</v>
      </c>
      <c r="F1416" s="259" t="s">
        <v>1027</v>
      </c>
      <c r="G1416" s="257"/>
      <c r="H1416" s="258" t="s">
        <v>21</v>
      </c>
      <c r="I1416" s="260"/>
      <c r="J1416" s="257"/>
      <c r="K1416" s="257"/>
      <c r="L1416" s="261"/>
      <c r="M1416" s="262"/>
      <c r="N1416" s="263"/>
      <c r="O1416" s="263"/>
      <c r="P1416" s="263"/>
      <c r="Q1416" s="263"/>
      <c r="R1416" s="263"/>
      <c r="S1416" s="263"/>
      <c r="T1416" s="264"/>
      <c r="AT1416" s="265" t="s">
        <v>182</v>
      </c>
      <c r="AU1416" s="265" t="s">
        <v>79</v>
      </c>
      <c r="AV1416" s="13" t="s">
        <v>77</v>
      </c>
      <c r="AW1416" s="13" t="s">
        <v>33</v>
      </c>
      <c r="AX1416" s="13" t="s">
        <v>69</v>
      </c>
      <c r="AY1416" s="265" t="s">
        <v>174</v>
      </c>
    </row>
    <row r="1417" s="11" customFormat="1">
      <c r="B1417" s="233"/>
      <c r="C1417" s="234"/>
      <c r="D1417" s="235" t="s">
        <v>182</v>
      </c>
      <c r="E1417" s="236" t="s">
        <v>21</v>
      </c>
      <c r="F1417" s="237" t="s">
        <v>1028</v>
      </c>
      <c r="G1417" s="234"/>
      <c r="H1417" s="238">
        <v>144.37000000000001</v>
      </c>
      <c r="I1417" s="239"/>
      <c r="J1417" s="234"/>
      <c r="K1417" s="234"/>
      <c r="L1417" s="240"/>
      <c r="M1417" s="241"/>
      <c r="N1417" s="242"/>
      <c r="O1417" s="242"/>
      <c r="P1417" s="242"/>
      <c r="Q1417" s="242"/>
      <c r="R1417" s="242"/>
      <c r="S1417" s="242"/>
      <c r="T1417" s="243"/>
      <c r="AT1417" s="244" t="s">
        <v>182</v>
      </c>
      <c r="AU1417" s="244" t="s">
        <v>79</v>
      </c>
      <c r="AV1417" s="11" t="s">
        <v>79</v>
      </c>
      <c r="AW1417" s="11" t="s">
        <v>33</v>
      </c>
      <c r="AX1417" s="11" t="s">
        <v>69</v>
      </c>
      <c r="AY1417" s="244" t="s">
        <v>174</v>
      </c>
    </row>
    <row r="1418" s="11" customFormat="1">
      <c r="B1418" s="233"/>
      <c r="C1418" s="234"/>
      <c r="D1418" s="235" t="s">
        <v>182</v>
      </c>
      <c r="E1418" s="236" t="s">
        <v>21</v>
      </c>
      <c r="F1418" s="237" t="s">
        <v>1029</v>
      </c>
      <c r="G1418" s="234"/>
      <c r="H1418" s="238">
        <v>680.33000000000004</v>
      </c>
      <c r="I1418" s="239"/>
      <c r="J1418" s="234"/>
      <c r="K1418" s="234"/>
      <c r="L1418" s="240"/>
      <c r="M1418" s="241"/>
      <c r="N1418" s="242"/>
      <c r="O1418" s="242"/>
      <c r="P1418" s="242"/>
      <c r="Q1418" s="242"/>
      <c r="R1418" s="242"/>
      <c r="S1418" s="242"/>
      <c r="T1418" s="243"/>
      <c r="AT1418" s="244" t="s">
        <v>182</v>
      </c>
      <c r="AU1418" s="244" t="s">
        <v>79</v>
      </c>
      <c r="AV1418" s="11" t="s">
        <v>79</v>
      </c>
      <c r="AW1418" s="11" t="s">
        <v>33</v>
      </c>
      <c r="AX1418" s="11" t="s">
        <v>69</v>
      </c>
      <c r="AY1418" s="244" t="s">
        <v>174</v>
      </c>
    </row>
    <row r="1419" s="12" customFormat="1">
      <c r="B1419" s="245"/>
      <c r="C1419" s="246"/>
      <c r="D1419" s="235" t="s">
        <v>182</v>
      </c>
      <c r="E1419" s="247" t="s">
        <v>21</v>
      </c>
      <c r="F1419" s="248" t="s">
        <v>184</v>
      </c>
      <c r="G1419" s="246"/>
      <c r="H1419" s="249">
        <v>824.70000000000005</v>
      </c>
      <c r="I1419" s="250"/>
      <c r="J1419" s="246"/>
      <c r="K1419" s="246"/>
      <c r="L1419" s="251"/>
      <c r="M1419" s="252"/>
      <c r="N1419" s="253"/>
      <c r="O1419" s="253"/>
      <c r="P1419" s="253"/>
      <c r="Q1419" s="253"/>
      <c r="R1419" s="253"/>
      <c r="S1419" s="253"/>
      <c r="T1419" s="254"/>
      <c r="AT1419" s="255" t="s">
        <v>182</v>
      </c>
      <c r="AU1419" s="255" t="s">
        <v>79</v>
      </c>
      <c r="AV1419" s="12" t="s">
        <v>181</v>
      </c>
      <c r="AW1419" s="12" t="s">
        <v>33</v>
      </c>
      <c r="AX1419" s="12" t="s">
        <v>77</v>
      </c>
      <c r="AY1419" s="255" t="s">
        <v>174</v>
      </c>
    </row>
    <row r="1420" s="1" customFormat="1" ht="25.5" customHeight="1">
      <c r="B1420" s="46"/>
      <c r="C1420" s="266" t="s">
        <v>1026</v>
      </c>
      <c r="D1420" s="266" t="s">
        <v>258</v>
      </c>
      <c r="E1420" s="267" t="s">
        <v>1815</v>
      </c>
      <c r="F1420" s="268" t="s">
        <v>1816</v>
      </c>
      <c r="G1420" s="269" t="s">
        <v>201</v>
      </c>
      <c r="H1420" s="270">
        <v>907.16999999999996</v>
      </c>
      <c r="I1420" s="271"/>
      <c r="J1420" s="272">
        <f>ROUND(I1420*H1420,2)</f>
        <v>0</v>
      </c>
      <c r="K1420" s="268" t="s">
        <v>21</v>
      </c>
      <c r="L1420" s="273"/>
      <c r="M1420" s="274" t="s">
        <v>21</v>
      </c>
      <c r="N1420" s="275" t="s">
        <v>40</v>
      </c>
      <c r="O1420" s="47"/>
      <c r="P1420" s="230">
        <f>O1420*H1420</f>
        <v>0</v>
      </c>
      <c r="Q1420" s="230">
        <v>0</v>
      </c>
      <c r="R1420" s="230">
        <f>Q1420*H1420</f>
        <v>0</v>
      </c>
      <c r="S1420" s="230">
        <v>0</v>
      </c>
      <c r="T1420" s="231">
        <f>S1420*H1420</f>
        <v>0</v>
      </c>
      <c r="AR1420" s="24" t="s">
        <v>252</v>
      </c>
      <c r="AT1420" s="24" t="s">
        <v>258</v>
      </c>
      <c r="AU1420" s="24" t="s">
        <v>79</v>
      </c>
      <c r="AY1420" s="24" t="s">
        <v>174</v>
      </c>
      <c r="BE1420" s="232">
        <f>IF(N1420="základní",J1420,0)</f>
        <v>0</v>
      </c>
      <c r="BF1420" s="232">
        <f>IF(N1420="snížená",J1420,0)</f>
        <v>0</v>
      </c>
      <c r="BG1420" s="232">
        <f>IF(N1420="zákl. přenesená",J1420,0)</f>
        <v>0</v>
      </c>
      <c r="BH1420" s="232">
        <f>IF(N1420="sníž. přenesená",J1420,0)</f>
        <v>0</v>
      </c>
      <c r="BI1420" s="232">
        <f>IF(N1420="nulová",J1420,0)</f>
        <v>0</v>
      </c>
      <c r="BJ1420" s="24" t="s">
        <v>77</v>
      </c>
      <c r="BK1420" s="232">
        <f>ROUND(I1420*H1420,2)</f>
        <v>0</v>
      </c>
      <c r="BL1420" s="24" t="s">
        <v>214</v>
      </c>
      <c r="BM1420" s="24" t="s">
        <v>1817</v>
      </c>
    </row>
    <row r="1421" s="1" customFormat="1" ht="16.5" customHeight="1">
      <c r="B1421" s="46"/>
      <c r="C1421" s="221" t="s">
        <v>1818</v>
      </c>
      <c r="D1421" s="221" t="s">
        <v>176</v>
      </c>
      <c r="E1421" s="222" t="s">
        <v>1819</v>
      </c>
      <c r="F1421" s="223" t="s">
        <v>1820</v>
      </c>
      <c r="G1421" s="224" t="s">
        <v>201</v>
      </c>
      <c r="H1421" s="225">
        <v>824.70000000000005</v>
      </c>
      <c r="I1421" s="226"/>
      <c r="J1421" s="227">
        <f>ROUND(I1421*H1421,2)</f>
        <v>0</v>
      </c>
      <c r="K1421" s="223" t="s">
        <v>180</v>
      </c>
      <c r="L1421" s="72"/>
      <c r="M1421" s="228" t="s">
        <v>21</v>
      </c>
      <c r="N1421" s="229" t="s">
        <v>40</v>
      </c>
      <c r="O1421" s="47"/>
      <c r="P1421" s="230">
        <f>O1421*H1421</f>
        <v>0</v>
      </c>
      <c r="Q1421" s="230">
        <v>0</v>
      </c>
      <c r="R1421" s="230">
        <f>Q1421*H1421</f>
        <v>0</v>
      </c>
      <c r="S1421" s="230">
        <v>0</v>
      </c>
      <c r="T1421" s="231">
        <f>S1421*H1421</f>
        <v>0</v>
      </c>
      <c r="AR1421" s="24" t="s">
        <v>214</v>
      </c>
      <c r="AT1421" s="24" t="s">
        <v>176</v>
      </c>
      <c r="AU1421" s="24" t="s">
        <v>79</v>
      </c>
      <c r="AY1421" s="24" t="s">
        <v>174</v>
      </c>
      <c r="BE1421" s="232">
        <f>IF(N1421="základní",J1421,0)</f>
        <v>0</v>
      </c>
      <c r="BF1421" s="232">
        <f>IF(N1421="snížená",J1421,0)</f>
        <v>0</v>
      </c>
      <c r="BG1421" s="232">
        <f>IF(N1421="zákl. přenesená",J1421,0)</f>
        <v>0</v>
      </c>
      <c r="BH1421" s="232">
        <f>IF(N1421="sníž. přenesená",J1421,0)</f>
        <v>0</v>
      </c>
      <c r="BI1421" s="232">
        <f>IF(N1421="nulová",J1421,0)</f>
        <v>0</v>
      </c>
      <c r="BJ1421" s="24" t="s">
        <v>77</v>
      </c>
      <c r="BK1421" s="232">
        <f>ROUND(I1421*H1421,2)</f>
        <v>0</v>
      </c>
      <c r="BL1421" s="24" t="s">
        <v>214</v>
      </c>
      <c r="BM1421" s="24" t="s">
        <v>1821</v>
      </c>
    </row>
    <row r="1422" s="1" customFormat="1" ht="16.5" customHeight="1">
      <c r="B1422" s="46"/>
      <c r="C1422" s="221" t="s">
        <v>1822</v>
      </c>
      <c r="D1422" s="221" t="s">
        <v>176</v>
      </c>
      <c r="E1422" s="222" t="s">
        <v>1823</v>
      </c>
      <c r="F1422" s="223" t="s">
        <v>1824</v>
      </c>
      <c r="G1422" s="224" t="s">
        <v>1038</v>
      </c>
      <c r="H1422" s="276"/>
      <c r="I1422" s="226"/>
      <c r="J1422" s="227">
        <f>ROUND(I1422*H1422,2)</f>
        <v>0</v>
      </c>
      <c r="K1422" s="223" t="s">
        <v>180</v>
      </c>
      <c r="L1422" s="72"/>
      <c r="M1422" s="228" t="s">
        <v>21</v>
      </c>
      <c r="N1422" s="229" t="s">
        <v>40</v>
      </c>
      <c r="O1422" s="47"/>
      <c r="P1422" s="230">
        <f>O1422*H1422</f>
        <v>0</v>
      </c>
      <c r="Q1422" s="230">
        <v>0</v>
      </c>
      <c r="R1422" s="230">
        <f>Q1422*H1422</f>
        <v>0</v>
      </c>
      <c r="S1422" s="230">
        <v>0</v>
      </c>
      <c r="T1422" s="231">
        <f>S1422*H1422</f>
        <v>0</v>
      </c>
      <c r="AR1422" s="24" t="s">
        <v>214</v>
      </c>
      <c r="AT1422" s="24" t="s">
        <v>176</v>
      </c>
      <c r="AU1422" s="24" t="s">
        <v>79</v>
      </c>
      <c r="AY1422" s="24" t="s">
        <v>174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24" t="s">
        <v>77</v>
      </c>
      <c r="BK1422" s="232">
        <f>ROUND(I1422*H1422,2)</f>
        <v>0</v>
      </c>
      <c r="BL1422" s="24" t="s">
        <v>214</v>
      </c>
      <c r="BM1422" s="24" t="s">
        <v>1825</v>
      </c>
    </row>
    <row r="1423" s="10" customFormat="1" ht="29.88" customHeight="1">
      <c r="B1423" s="205"/>
      <c r="C1423" s="206"/>
      <c r="D1423" s="207" t="s">
        <v>68</v>
      </c>
      <c r="E1423" s="219" t="s">
        <v>1826</v>
      </c>
      <c r="F1423" s="219" t="s">
        <v>1827</v>
      </c>
      <c r="G1423" s="206"/>
      <c r="H1423" s="206"/>
      <c r="I1423" s="209"/>
      <c r="J1423" s="220">
        <f>BK1423</f>
        <v>0</v>
      </c>
      <c r="K1423" s="206"/>
      <c r="L1423" s="211"/>
      <c r="M1423" s="212"/>
      <c r="N1423" s="213"/>
      <c r="O1423" s="213"/>
      <c r="P1423" s="214">
        <f>SUM(P1424:P1473)</f>
        <v>0</v>
      </c>
      <c r="Q1423" s="213"/>
      <c r="R1423" s="214">
        <f>SUM(R1424:R1473)</f>
        <v>3.1820415000000004</v>
      </c>
      <c r="S1423" s="213"/>
      <c r="T1423" s="215">
        <f>SUM(T1424:T1473)</f>
        <v>0</v>
      </c>
      <c r="AR1423" s="216" t="s">
        <v>79</v>
      </c>
      <c r="AT1423" s="217" t="s">
        <v>68</v>
      </c>
      <c r="AU1423" s="217" t="s">
        <v>77</v>
      </c>
      <c r="AY1423" s="216" t="s">
        <v>174</v>
      </c>
      <c r="BK1423" s="218">
        <f>SUM(BK1424:BK1473)</f>
        <v>0</v>
      </c>
    </row>
    <row r="1424" s="1" customFormat="1" ht="25.5" customHeight="1">
      <c r="B1424" s="46"/>
      <c r="C1424" s="221" t="s">
        <v>1034</v>
      </c>
      <c r="D1424" s="221" t="s">
        <v>176</v>
      </c>
      <c r="E1424" s="222" t="s">
        <v>1828</v>
      </c>
      <c r="F1424" s="223" t="s">
        <v>1829</v>
      </c>
      <c r="G1424" s="224" t="s">
        <v>201</v>
      </c>
      <c r="H1424" s="225">
        <v>406.59300000000002</v>
      </c>
      <c r="I1424" s="226"/>
      <c r="J1424" s="227">
        <f>ROUND(I1424*H1424,2)</f>
        <v>0</v>
      </c>
      <c r="K1424" s="223" t="s">
        <v>180</v>
      </c>
      <c r="L1424" s="72"/>
      <c r="M1424" s="228" t="s">
        <v>21</v>
      </c>
      <c r="N1424" s="229" t="s">
        <v>40</v>
      </c>
      <c r="O1424" s="47"/>
      <c r="P1424" s="230">
        <f>O1424*H1424</f>
        <v>0</v>
      </c>
      <c r="Q1424" s="230">
        <v>0.0032000000000000002</v>
      </c>
      <c r="R1424" s="230">
        <f>Q1424*H1424</f>
        <v>1.3010976000000001</v>
      </c>
      <c r="S1424" s="230">
        <v>0</v>
      </c>
      <c r="T1424" s="231">
        <f>S1424*H1424</f>
        <v>0</v>
      </c>
      <c r="AR1424" s="24" t="s">
        <v>214</v>
      </c>
      <c r="AT1424" s="24" t="s">
        <v>176</v>
      </c>
      <c r="AU1424" s="24" t="s">
        <v>79</v>
      </c>
      <c r="AY1424" s="24" t="s">
        <v>174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24" t="s">
        <v>77</v>
      </c>
      <c r="BK1424" s="232">
        <f>ROUND(I1424*H1424,2)</f>
        <v>0</v>
      </c>
      <c r="BL1424" s="24" t="s">
        <v>214</v>
      </c>
      <c r="BM1424" s="24" t="s">
        <v>1830</v>
      </c>
    </row>
    <row r="1425" s="13" customFormat="1">
      <c r="B1425" s="256"/>
      <c r="C1425" s="257"/>
      <c r="D1425" s="235" t="s">
        <v>182</v>
      </c>
      <c r="E1425" s="258" t="s">
        <v>21</v>
      </c>
      <c r="F1425" s="259" t="s">
        <v>1831</v>
      </c>
      <c r="G1425" s="257"/>
      <c r="H1425" s="258" t="s">
        <v>21</v>
      </c>
      <c r="I1425" s="260"/>
      <c r="J1425" s="257"/>
      <c r="K1425" s="257"/>
      <c r="L1425" s="261"/>
      <c r="M1425" s="262"/>
      <c r="N1425" s="263"/>
      <c r="O1425" s="263"/>
      <c r="P1425" s="263"/>
      <c r="Q1425" s="263"/>
      <c r="R1425" s="263"/>
      <c r="S1425" s="263"/>
      <c r="T1425" s="264"/>
      <c r="AT1425" s="265" t="s">
        <v>182</v>
      </c>
      <c r="AU1425" s="265" t="s">
        <v>79</v>
      </c>
      <c r="AV1425" s="13" t="s">
        <v>77</v>
      </c>
      <c r="AW1425" s="13" t="s">
        <v>33</v>
      </c>
      <c r="AX1425" s="13" t="s">
        <v>69</v>
      </c>
      <c r="AY1425" s="265" t="s">
        <v>174</v>
      </c>
    </row>
    <row r="1426" s="13" customFormat="1">
      <c r="B1426" s="256"/>
      <c r="C1426" s="257"/>
      <c r="D1426" s="235" t="s">
        <v>182</v>
      </c>
      <c r="E1426" s="258" t="s">
        <v>21</v>
      </c>
      <c r="F1426" s="259" t="s">
        <v>342</v>
      </c>
      <c r="G1426" s="257"/>
      <c r="H1426" s="258" t="s">
        <v>21</v>
      </c>
      <c r="I1426" s="260"/>
      <c r="J1426" s="257"/>
      <c r="K1426" s="257"/>
      <c r="L1426" s="261"/>
      <c r="M1426" s="262"/>
      <c r="N1426" s="263"/>
      <c r="O1426" s="263"/>
      <c r="P1426" s="263"/>
      <c r="Q1426" s="263"/>
      <c r="R1426" s="263"/>
      <c r="S1426" s="263"/>
      <c r="T1426" s="264"/>
      <c r="AT1426" s="265" t="s">
        <v>182</v>
      </c>
      <c r="AU1426" s="265" t="s">
        <v>79</v>
      </c>
      <c r="AV1426" s="13" t="s">
        <v>77</v>
      </c>
      <c r="AW1426" s="13" t="s">
        <v>33</v>
      </c>
      <c r="AX1426" s="13" t="s">
        <v>69</v>
      </c>
      <c r="AY1426" s="265" t="s">
        <v>174</v>
      </c>
    </row>
    <row r="1427" s="11" customFormat="1">
      <c r="B1427" s="233"/>
      <c r="C1427" s="234"/>
      <c r="D1427" s="235" t="s">
        <v>182</v>
      </c>
      <c r="E1427" s="236" t="s">
        <v>21</v>
      </c>
      <c r="F1427" s="237" t="s">
        <v>1832</v>
      </c>
      <c r="G1427" s="234"/>
      <c r="H1427" s="238">
        <v>66</v>
      </c>
      <c r="I1427" s="239"/>
      <c r="J1427" s="234"/>
      <c r="K1427" s="234"/>
      <c r="L1427" s="240"/>
      <c r="M1427" s="241"/>
      <c r="N1427" s="242"/>
      <c r="O1427" s="242"/>
      <c r="P1427" s="242"/>
      <c r="Q1427" s="242"/>
      <c r="R1427" s="242"/>
      <c r="S1427" s="242"/>
      <c r="T1427" s="243"/>
      <c r="AT1427" s="244" t="s">
        <v>182</v>
      </c>
      <c r="AU1427" s="244" t="s">
        <v>79</v>
      </c>
      <c r="AV1427" s="11" t="s">
        <v>79</v>
      </c>
      <c r="AW1427" s="11" t="s">
        <v>33</v>
      </c>
      <c r="AX1427" s="11" t="s">
        <v>69</v>
      </c>
      <c r="AY1427" s="244" t="s">
        <v>174</v>
      </c>
    </row>
    <row r="1428" s="11" customFormat="1">
      <c r="B1428" s="233"/>
      <c r="C1428" s="234"/>
      <c r="D1428" s="235" t="s">
        <v>182</v>
      </c>
      <c r="E1428" s="236" t="s">
        <v>21</v>
      </c>
      <c r="F1428" s="237" t="s">
        <v>1833</v>
      </c>
      <c r="G1428" s="234"/>
      <c r="H1428" s="238">
        <v>66.840000000000003</v>
      </c>
      <c r="I1428" s="239"/>
      <c r="J1428" s="234"/>
      <c r="K1428" s="234"/>
      <c r="L1428" s="240"/>
      <c r="M1428" s="241"/>
      <c r="N1428" s="242"/>
      <c r="O1428" s="242"/>
      <c r="P1428" s="242"/>
      <c r="Q1428" s="242"/>
      <c r="R1428" s="242"/>
      <c r="S1428" s="242"/>
      <c r="T1428" s="243"/>
      <c r="AT1428" s="244" t="s">
        <v>182</v>
      </c>
      <c r="AU1428" s="244" t="s">
        <v>79</v>
      </c>
      <c r="AV1428" s="11" t="s">
        <v>79</v>
      </c>
      <c r="AW1428" s="11" t="s">
        <v>33</v>
      </c>
      <c r="AX1428" s="11" t="s">
        <v>69</v>
      </c>
      <c r="AY1428" s="244" t="s">
        <v>174</v>
      </c>
    </row>
    <row r="1429" s="11" customFormat="1">
      <c r="B1429" s="233"/>
      <c r="C1429" s="234"/>
      <c r="D1429" s="235" t="s">
        <v>182</v>
      </c>
      <c r="E1429" s="236" t="s">
        <v>21</v>
      </c>
      <c r="F1429" s="237" t="s">
        <v>1834</v>
      </c>
      <c r="G1429" s="234"/>
      <c r="H1429" s="238">
        <v>14.6</v>
      </c>
      <c r="I1429" s="239"/>
      <c r="J1429" s="234"/>
      <c r="K1429" s="234"/>
      <c r="L1429" s="240"/>
      <c r="M1429" s="241"/>
      <c r="N1429" s="242"/>
      <c r="O1429" s="242"/>
      <c r="P1429" s="242"/>
      <c r="Q1429" s="242"/>
      <c r="R1429" s="242"/>
      <c r="S1429" s="242"/>
      <c r="T1429" s="243"/>
      <c r="AT1429" s="244" t="s">
        <v>182</v>
      </c>
      <c r="AU1429" s="244" t="s">
        <v>79</v>
      </c>
      <c r="AV1429" s="11" t="s">
        <v>79</v>
      </c>
      <c r="AW1429" s="11" t="s">
        <v>33</v>
      </c>
      <c r="AX1429" s="11" t="s">
        <v>69</v>
      </c>
      <c r="AY1429" s="244" t="s">
        <v>174</v>
      </c>
    </row>
    <row r="1430" s="11" customFormat="1">
      <c r="B1430" s="233"/>
      <c r="C1430" s="234"/>
      <c r="D1430" s="235" t="s">
        <v>182</v>
      </c>
      <c r="E1430" s="236" t="s">
        <v>21</v>
      </c>
      <c r="F1430" s="237" t="s">
        <v>1835</v>
      </c>
      <c r="G1430" s="234"/>
      <c r="H1430" s="238">
        <v>31.039999999999999</v>
      </c>
      <c r="I1430" s="239"/>
      <c r="J1430" s="234"/>
      <c r="K1430" s="234"/>
      <c r="L1430" s="240"/>
      <c r="M1430" s="241"/>
      <c r="N1430" s="242"/>
      <c r="O1430" s="242"/>
      <c r="P1430" s="242"/>
      <c r="Q1430" s="242"/>
      <c r="R1430" s="242"/>
      <c r="S1430" s="242"/>
      <c r="T1430" s="243"/>
      <c r="AT1430" s="244" t="s">
        <v>182</v>
      </c>
      <c r="AU1430" s="244" t="s">
        <v>79</v>
      </c>
      <c r="AV1430" s="11" t="s">
        <v>79</v>
      </c>
      <c r="AW1430" s="11" t="s">
        <v>33</v>
      </c>
      <c r="AX1430" s="11" t="s">
        <v>69</v>
      </c>
      <c r="AY1430" s="244" t="s">
        <v>174</v>
      </c>
    </row>
    <row r="1431" s="11" customFormat="1">
      <c r="B1431" s="233"/>
      <c r="C1431" s="234"/>
      <c r="D1431" s="235" t="s">
        <v>182</v>
      </c>
      <c r="E1431" s="236" t="s">
        <v>21</v>
      </c>
      <c r="F1431" s="237" t="s">
        <v>1836</v>
      </c>
      <c r="G1431" s="234"/>
      <c r="H1431" s="238">
        <v>17.199999999999999</v>
      </c>
      <c r="I1431" s="239"/>
      <c r="J1431" s="234"/>
      <c r="K1431" s="234"/>
      <c r="L1431" s="240"/>
      <c r="M1431" s="241"/>
      <c r="N1431" s="242"/>
      <c r="O1431" s="242"/>
      <c r="P1431" s="242"/>
      <c r="Q1431" s="242"/>
      <c r="R1431" s="242"/>
      <c r="S1431" s="242"/>
      <c r="T1431" s="243"/>
      <c r="AT1431" s="244" t="s">
        <v>182</v>
      </c>
      <c r="AU1431" s="244" t="s">
        <v>79</v>
      </c>
      <c r="AV1431" s="11" t="s">
        <v>79</v>
      </c>
      <c r="AW1431" s="11" t="s">
        <v>33</v>
      </c>
      <c r="AX1431" s="11" t="s">
        <v>69</v>
      </c>
      <c r="AY1431" s="244" t="s">
        <v>174</v>
      </c>
    </row>
    <row r="1432" s="11" customFormat="1">
      <c r="B1432" s="233"/>
      <c r="C1432" s="234"/>
      <c r="D1432" s="235" t="s">
        <v>182</v>
      </c>
      <c r="E1432" s="236" t="s">
        <v>21</v>
      </c>
      <c r="F1432" s="237" t="s">
        <v>1837</v>
      </c>
      <c r="G1432" s="234"/>
      <c r="H1432" s="238">
        <v>109.313</v>
      </c>
      <c r="I1432" s="239"/>
      <c r="J1432" s="234"/>
      <c r="K1432" s="234"/>
      <c r="L1432" s="240"/>
      <c r="M1432" s="241"/>
      <c r="N1432" s="242"/>
      <c r="O1432" s="242"/>
      <c r="P1432" s="242"/>
      <c r="Q1432" s="242"/>
      <c r="R1432" s="242"/>
      <c r="S1432" s="242"/>
      <c r="T1432" s="243"/>
      <c r="AT1432" s="244" t="s">
        <v>182</v>
      </c>
      <c r="AU1432" s="244" t="s">
        <v>79</v>
      </c>
      <c r="AV1432" s="11" t="s">
        <v>79</v>
      </c>
      <c r="AW1432" s="11" t="s">
        <v>33</v>
      </c>
      <c r="AX1432" s="11" t="s">
        <v>69</v>
      </c>
      <c r="AY1432" s="244" t="s">
        <v>174</v>
      </c>
    </row>
    <row r="1433" s="13" customFormat="1">
      <c r="B1433" s="256"/>
      <c r="C1433" s="257"/>
      <c r="D1433" s="235" t="s">
        <v>182</v>
      </c>
      <c r="E1433" s="258" t="s">
        <v>21</v>
      </c>
      <c r="F1433" s="259" t="s">
        <v>503</v>
      </c>
      <c r="G1433" s="257"/>
      <c r="H1433" s="258" t="s">
        <v>21</v>
      </c>
      <c r="I1433" s="260"/>
      <c r="J1433" s="257"/>
      <c r="K1433" s="257"/>
      <c r="L1433" s="261"/>
      <c r="M1433" s="262"/>
      <c r="N1433" s="263"/>
      <c r="O1433" s="263"/>
      <c r="P1433" s="263"/>
      <c r="Q1433" s="263"/>
      <c r="R1433" s="263"/>
      <c r="S1433" s="263"/>
      <c r="T1433" s="264"/>
      <c r="AT1433" s="265" t="s">
        <v>182</v>
      </c>
      <c r="AU1433" s="265" t="s">
        <v>79</v>
      </c>
      <c r="AV1433" s="13" t="s">
        <v>77</v>
      </c>
      <c r="AW1433" s="13" t="s">
        <v>33</v>
      </c>
      <c r="AX1433" s="13" t="s">
        <v>69</v>
      </c>
      <c r="AY1433" s="265" t="s">
        <v>174</v>
      </c>
    </row>
    <row r="1434" s="11" customFormat="1">
      <c r="B1434" s="233"/>
      <c r="C1434" s="234"/>
      <c r="D1434" s="235" t="s">
        <v>182</v>
      </c>
      <c r="E1434" s="236" t="s">
        <v>21</v>
      </c>
      <c r="F1434" s="237" t="s">
        <v>1838</v>
      </c>
      <c r="G1434" s="234"/>
      <c r="H1434" s="238">
        <v>67.599999999999994</v>
      </c>
      <c r="I1434" s="239"/>
      <c r="J1434" s="234"/>
      <c r="K1434" s="234"/>
      <c r="L1434" s="240"/>
      <c r="M1434" s="241"/>
      <c r="N1434" s="242"/>
      <c r="O1434" s="242"/>
      <c r="P1434" s="242"/>
      <c r="Q1434" s="242"/>
      <c r="R1434" s="242"/>
      <c r="S1434" s="242"/>
      <c r="T1434" s="243"/>
      <c r="AT1434" s="244" t="s">
        <v>182</v>
      </c>
      <c r="AU1434" s="244" t="s">
        <v>79</v>
      </c>
      <c r="AV1434" s="11" t="s">
        <v>79</v>
      </c>
      <c r="AW1434" s="11" t="s">
        <v>33</v>
      </c>
      <c r="AX1434" s="11" t="s">
        <v>69</v>
      </c>
      <c r="AY1434" s="244" t="s">
        <v>174</v>
      </c>
    </row>
    <row r="1435" s="11" customFormat="1">
      <c r="B1435" s="233"/>
      <c r="C1435" s="234"/>
      <c r="D1435" s="235" t="s">
        <v>182</v>
      </c>
      <c r="E1435" s="236" t="s">
        <v>21</v>
      </c>
      <c r="F1435" s="237" t="s">
        <v>1839</v>
      </c>
      <c r="G1435" s="234"/>
      <c r="H1435" s="238">
        <v>34</v>
      </c>
      <c r="I1435" s="239"/>
      <c r="J1435" s="234"/>
      <c r="K1435" s="234"/>
      <c r="L1435" s="240"/>
      <c r="M1435" s="241"/>
      <c r="N1435" s="242"/>
      <c r="O1435" s="242"/>
      <c r="P1435" s="242"/>
      <c r="Q1435" s="242"/>
      <c r="R1435" s="242"/>
      <c r="S1435" s="242"/>
      <c r="T1435" s="243"/>
      <c r="AT1435" s="244" t="s">
        <v>182</v>
      </c>
      <c r="AU1435" s="244" t="s">
        <v>79</v>
      </c>
      <c r="AV1435" s="11" t="s">
        <v>79</v>
      </c>
      <c r="AW1435" s="11" t="s">
        <v>33</v>
      </c>
      <c r="AX1435" s="11" t="s">
        <v>69</v>
      </c>
      <c r="AY1435" s="244" t="s">
        <v>174</v>
      </c>
    </row>
    <row r="1436" s="12" customFormat="1">
      <c r="B1436" s="245"/>
      <c r="C1436" s="246"/>
      <c r="D1436" s="235" t="s">
        <v>182</v>
      </c>
      <c r="E1436" s="247" t="s">
        <v>21</v>
      </c>
      <c r="F1436" s="248" t="s">
        <v>184</v>
      </c>
      <c r="G1436" s="246"/>
      <c r="H1436" s="249">
        <v>406.59300000000002</v>
      </c>
      <c r="I1436" s="250"/>
      <c r="J1436" s="246"/>
      <c r="K1436" s="246"/>
      <c r="L1436" s="251"/>
      <c r="M1436" s="252"/>
      <c r="N1436" s="253"/>
      <c r="O1436" s="253"/>
      <c r="P1436" s="253"/>
      <c r="Q1436" s="253"/>
      <c r="R1436" s="253"/>
      <c r="S1436" s="253"/>
      <c r="T1436" s="254"/>
      <c r="AT1436" s="255" t="s">
        <v>182</v>
      </c>
      <c r="AU1436" s="255" t="s">
        <v>79</v>
      </c>
      <c r="AV1436" s="12" t="s">
        <v>181</v>
      </c>
      <c r="AW1436" s="12" t="s">
        <v>33</v>
      </c>
      <c r="AX1436" s="12" t="s">
        <v>77</v>
      </c>
      <c r="AY1436" s="255" t="s">
        <v>174</v>
      </c>
    </row>
    <row r="1437" s="1" customFormat="1" ht="16.5" customHeight="1">
      <c r="B1437" s="46"/>
      <c r="C1437" s="266" t="s">
        <v>1840</v>
      </c>
      <c r="D1437" s="266" t="s">
        <v>258</v>
      </c>
      <c r="E1437" s="267" t="s">
        <v>1841</v>
      </c>
      <c r="F1437" s="268" t="s">
        <v>1842</v>
      </c>
      <c r="G1437" s="269" t="s">
        <v>201</v>
      </c>
      <c r="H1437" s="270">
        <v>447.25200000000001</v>
      </c>
      <c r="I1437" s="271"/>
      <c r="J1437" s="272">
        <f>ROUND(I1437*H1437,2)</f>
        <v>0</v>
      </c>
      <c r="K1437" s="268" t="s">
        <v>21</v>
      </c>
      <c r="L1437" s="273"/>
      <c r="M1437" s="274" t="s">
        <v>21</v>
      </c>
      <c r="N1437" s="275" t="s">
        <v>40</v>
      </c>
      <c r="O1437" s="47"/>
      <c r="P1437" s="230">
        <f>O1437*H1437</f>
        <v>0</v>
      </c>
      <c r="Q1437" s="230">
        <v>0</v>
      </c>
      <c r="R1437" s="230">
        <f>Q1437*H1437</f>
        <v>0</v>
      </c>
      <c r="S1437" s="230">
        <v>0</v>
      </c>
      <c r="T1437" s="231">
        <f>S1437*H1437</f>
        <v>0</v>
      </c>
      <c r="AR1437" s="24" t="s">
        <v>252</v>
      </c>
      <c r="AT1437" s="24" t="s">
        <v>258</v>
      </c>
      <c r="AU1437" s="24" t="s">
        <v>79</v>
      </c>
      <c r="AY1437" s="24" t="s">
        <v>174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24" t="s">
        <v>77</v>
      </c>
      <c r="BK1437" s="232">
        <f>ROUND(I1437*H1437,2)</f>
        <v>0</v>
      </c>
      <c r="BL1437" s="24" t="s">
        <v>214</v>
      </c>
      <c r="BM1437" s="24" t="s">
        <v>1843</v>
      </c>
    </row>
    <row r="1438" s="1" customFormat="1" ht="25.5" customHeight="1">
      <c r="B1438" s="46"/>
      <c r="C1438" s="221" t="s">
        <v>1039</v>
      </c>
      <c r="D1438" s="221" t="s">
        <v>176</v>
      </c>
      <c r="E1438" s="222" t="s">
        <v>1844</v>
      </c>
      <c r="F1438" s="223" t="s">
        <v>1845</v>
      </c>
      <c r="G1438" s="224" t="s">
        <v>201</v>
      </c>
      <c r="H1438" s="225">
        <v>77.439999999999998</v>
      </c>
      <c r="I1438" s="226"/>
      <c r="J1438" s="227">
        <f>ROUND(I1438*H1438,2)</f>
        <v>0</v>
      </c>
      <c r="K1438" s="223" t="s">
        <v>180</v>
      </c>
      <c r="L1438" s="72"/>
      <c r="M1438" s="228" t="s">
        <v>21</v>
      </c>
      <c r="N1438" s="229" t="s">
        <v>40</v>
      </c>
      <c r="O1438" s="47"/>
      <c r="P1438" s="230">
        <f>O1438*H1438</f>
        <v>0</v>
      </c>
      <c r="Q1438" s="230">
        <v>0</v>
      </c>
      <c r="R1438" s="230">
        <f>Q1438*H1438</f>
        <v>0</v>
      </c>
      <c r="S1438" s="230">
        <v>0</v>
      </c>
      <c r="T1438" s="231">
        <f>S1438*H1438</f>
        <v>0</v>
      </c>
      <c r="AR1438" s="24" t="s">
        <v>214</v>
      </c>
      <c r="AT1438" s="24" t="s">
        <v>176</v>
      </c>
      <c r="AU1438" s="24" t="s">
        <v>79</v>
      </c>
      <c r="AY1438" s="24" t="s">
        <v>174</v>
      </c>
      <c r="BE1438" s="232">
        <f>IF(N1438="základní",J1438,0)</f>
        <v>0</v>
      </c>
      <c r="BF1438" s="232">
        <f>IF(N1438="snížená",J1438,0)</f>
        <v>0</v>
      </c>
      <c r="BG1438" s="232">
        <f>IF(N1438="zákl. přenesená",J1438,0)</f>
        <v>0</v>
      </c>
      <c r="BH1438" s="232">
        <f>IF(N1438="sníž. přenesená",J1438,0)</f>
        <v>0</v>
      </c>
      <c r="BI1438" s="232">
        <f>IF(N1438="nulová",J1438,0)</f>
        <v>0</v>
      </c>
      <c r="BJ1438" s="24" t="s">
        <v>77</v>
      </c>
      <c r="BK1438" s="232">
        <f>ROUND(I1438*H1438,2)</f>
        <v>0</v>
      </c>
      <c r="BL1438" s="24" t="s">
        <v>214</v>
      </c>
      <c r="BM1438" s="24" t="s">
        <v>1846</v>
      </c>
    </row>
    <row r="1439" s="13" customFormat="1">
      <c r="B1439" s="256"/>
      <c r="C1439" s="257"/>
      <c r="D1439" s="235" t="s">
        <v>182</v>
      </c>
      <c r="E1439" s="258" t="s">
        <v>21</v>
      </c>
      <c r="F1439" s="259" t="s">
        <v>342</v>
      </c>
      <c r="G1439" s="257"/>
      <c r="H1439" s="258" t="s">
        <v>21</v>
      </c>
      <c r="I1439" s="260"/>
      <c r="J1439" s="257"/>
      <c r="K1439" s="257"/>
      <c r="L1439" s="261"/>
      <c r="M1439" s="262"/>
      <c r="N1439" s="263"/>
      <c r="O1439" s="263"/>
      <c r="P1439" s="263"/>
      <c r="Q1439" s="263"/>
      <c r="R1439" s="263"/>
      <c r="S1439" s="263"/>
      <c r="T1439" s="264"/>
      <c r="AT1439" s="265" t="s">
        <v>182</v>
      </c>
      <c r="AU1439" s="265" t="s">
        <v>79</v>
      </c>
      <c r="AV1439" s="13" t="s">
        <v>77</v>
      </c>
      <c r="AW1439" s="13" t="s">
        <v>33</v>
      </c>
      <c r="AX1439" s="13" t="s">
        <v>69</v>
      </c>
      <c r="AY1439" s="265" t="s">
        <v>174</v>
      </c>
    </row>
    <row r="1440" s="11" customFormat="1">
      <c r="B1440" s="233"/>
      <c r="C1440" s="234"/>
      <c r="D1440" s="235" t="s">
        <v>182</v>
      </c>
      <c r="E1440" s="236" t="s">
        <v>21</v>
      </c>
      <c r="F1440" s="237" t="s">
        <v>1847</v>
      </c>
      <c r="G1440" s="234"/>
      <c r="H1440" s="238">
        <v>6.4000000000000004</v>
      </c>
      <c r="I1440" s="239"/>
      <c r="J1440" s="234"/>
      <c r="K1440" s="234"/>
      <c r="L1440" s="240"/>
      <c r="M1440" s="241"/>
      <c r="N1440" s="242"/>
      <c r="O1440" s="242"/>
      <c r="P1440" s="242"/>
      <c r="Q1440" s="242"/>
      <c r="R1440" s="242"/>
      <c r="S1440" s="242"/>
      <c r="T1440" s="243"/>
      <c r="AT1440" s="244" t="s">
        <v>182</v>
      </c>
      <c r="AU1440" s="244" t="s">
        <v>79</v>
      </c>
      <c r="AV1440" s="11" t="s">
        <v>79</v>
      </c>
      <c r="AW1440" s="11" t="s">
        <v>33</v>
      </c>
      <c r="AX1440" s="11" t="s">
        <v>69</v>
      </c>
      <c r="AY1440" s="244" t="s">
        <v>174</v>
      </c>
    </row>
    <row r="1441" s="11" customFormat="1">
      <c r="B1441" s="233"/>
      <c r="C1441" s="234"/>
      <c r="D1441" s="235" t="s">
        <v>182</v>
      </c>
      <c r="E1441" s="236" t="s">
        <v>21</v>
      </c>
      <c r="F1441" s="237" t="s">
        <v>1848</v>
      </c>
      <c r="G1441" s="234"/>
      <c r="H1441" s="238">
        <v>6.4000000000000004</v>
      </c>
      <c r="I1441" s="239"/>
      <c r="J1441" s="234"/>
      <c r="K1441" s="234"/>
      <c r="L1441" s="240"/>
      <c r="M1441" s="241"/>
      <c r="N1441" s="242"/>
      <c r="O1441" s="242"/>
      <c r="P1441" s="242"/>
      <c r="Q1441" s="242"/>
      <c r="R1441" s="242"/>
      <c r="S1441" s="242"/>
      <c r="T1441" s="243"/>
      <c r="AT1441" s="244" t="s">
        <v>182</v>
      </c>
      <c r="AU1441" s="244" t="s">
        <v>79</v>
      </c>
      <c r="AV1441" s="11" t="s">
        <v>79</v>
      </c>
      <c r="AW1441" s="11" t="s">
        <v>33</v>
      </c>
      <c r="AX1441" s="11" t="s">
        <v>69</v>
      </c>
      <c r="AY1441" s="244" t="s">
        <v>174</v>
      </c>
    </row>
    <row r="1442" s="11" customFormat="1">
      <c r="B1442" s="233"/>
      <c r="C1442" s="234"/>
      <c r="D1442" s="235" t="s">
        <v>182</v>
      </c>
      <c r="E1442" s="236" t="s">
        <v>21</v>
      </c>
      <c r="F1442" s="237" t="s">
        <v>1849</v>
      </c>
      <c r="G1442" s="234"/>
      <c r="H1442" s="238">
        <v>12.800000000000001</v>
      </c>
      <c r="I1442" s="239"/>
      <c r="J1442" s="234"/>
      <c r="K1442" s="234"/>
      <c r="L1442" s="240"/>
      <c r="M1442" s="241"/>
      <c r="N1442" s="242"/>
      <c r="O1442" s="242"/>
      <c r="P1442" s="242"/>
      <c r="Q1442" s="242"/>
      <c r="R1442" s="242"/>
      <c r="S1442" s="242"/>
      <c r="T1442" s="243"/>
      <c r="AT1442" s="244" t="s">
        <v>182</v>
      </c>
      <c r="AU1442" s="244" t="s">
        <v>79</v>
      </c>
      <c r="AV1442" s="11" t="s">
        <v>79</v>
      </c>
      <c r="AW1442" s="11" t="s">
        <v>33</v>
      </c>
      <c r="AX1442" s="11" t="s">
        <v>69</v>
      </c>
      <c r="AY1442" s="244" t="s">
        <v>174</v>
      </c>
    </row>
    <row r="1443" s="11" customFormat="1">
      <c r="B1443" s="233"/>
      <c r="C1443" s="234"/>
      <c r="D1443" s="235" t="s">
        <v>182</v>
      </c>
      <c r="E1443" s="236" t="s">
        <v>21</v>
      </c>
      <c r="F1443" s="237" t="s">
        <v>1850</v>
      </c>
      <c r="G1443" s="234"/>
      <c r="H1443" s="238">
        <v>12.24</v>
      </c>
      <c r="I1443" s="239"/>
      <c r="J1443" s="234"/>
      <c r="K1443" s="234"/>
      <c r="L1443" s="240"/>
      <c r="M1443" s="241"/>
      <c r="N1443" s="242"/>
      <c r="O1443" s="242"/>
      <c r="P1443" s="242"/>
      <c r="Q1443" s="242"/>
      <c r="R1443" s="242"/>
      <c r="S1443" s="242"/>
      <c r="T1443" s="243"/>
      <c r="AT1443" s="244" t="s">
        <v>182</v>
      </c>
      <c r="AU1443" s="244" t="s">
        <v>79</v>
      </c>
      <c r="AV1443" s="11" t="s">
        <v>79</v>
      </c>
      <c r="AW1443" s="11" t="s">
        <v>33</v>
      </c>
      <c r="AX1443" s="11" t="s">
        <v>69</v>
      </c>
      <c r="AY1443" s="244" t="s">
        <v>174</v>
      </c>
    </row>
    <row r="1444" s="11" customFormat="1">
      <c r="B1444" s="233"/>
      <c r="C1444" s="234"/>
      <c r="D1444" s="235" t="s">
        <v>182</v>
      </c>
      <c r="E1444" s="236" t="s">
        <v>21</v>
      </c>
      <c r="F1444" s="237" t="s">
        <v>1851</v>
      </c>
      <c r="G1444" s="234"/>
      <c r="H1444" s="238">
        <v>7</v>
      </c>
      <c r="I1444" s="239"/>
      <c r="J1444" s="234"/>
      <c r="K1444" s="234"/>
      <c r="L1444" s="240"/>
      <c r="M1444" s="241"/>
      <c r="N1444" s="242"/>
      <c r="O1444" s="242"/>
      <c r="P1444" s="242"/>
      <c r="Q1444" s="242"/>
      <c r="R1444" s="242"/>
      <c r="S1444" s="242"/>
      <c r="T1444" s="243"/>
      <c r="AT1444" s="244" t="s">
        <v>182</v>
      </c>
      <c r="AU1444" s="244" t="s">
        <v>79</v>
      </c>
      <c r="AV1444" s="11" t="s">
        <v>79</v>
      </c>
      <c r="AW1444" s="11" t="s">
        <v>33</v>
      </c>
      <c r="AX1444" s="11" t="s">
        <v>69</v>
      </c>
      <c r="AY1444" s="244" t="s">
        <v>174</v>
      </c>
    </row>
    <row r="1445" s="11" customFormat="1">
      <c r="B1445" s="233"/>
      <c r="C1445" s="234"/>
      <c r="D1445" s="235" t="s">
        <v>182</v>
      </c>
      <c r="E1445" s="236" t="s">
        <v>21</v>
      </c>
      <c r="F1445" s="237" t="s">
        <v>1852</v>
      </c>
      <c r="G1445" s="234"/>
      <c r="H1445" s="238">
        <v>12</v>
      </c>
      <c r="I1445" s="239"/>
      <c r="J1445" s="234"/>
      <c r="K1445" s="234"/>
      <c r="L1445" s="240"/>
      <c r="M1445" s="241"/>
      <c r="N1445" s="242"/>
      <c r="O1445" s="242"/>
      <c r="P1445" s="242"/>
      <c r="Q1445" s="242"/>
      <c r="R1445" s="242"/>
      <c r="S1445" s="242"/>
      <c r="T1445" s="243"/>
      <c r="AT1445" s="244" t="s">
        <v>182</v>
      </c>
      <c r="AU1445" s="244" t="s">
        <v>79</v>
      </c>
      <c r="AV1445" s="11" t="s">
        <v>79</v>
      </c>
      <c r="AW1445" s="11" t="s">
        <v>33</v>
      </c>
      <c r="AX1445" s="11" t="s">
        <v>69</v>
      </c>
      <c r="AY1445" s="244" t="s">
        <v>174</v>
      </c>
    </row>
    <row r="1446" s="13" customFormat="1">
      <c r="B1446" s="256"/>
      <c r="C1446" s="257"/>
      <c r="D1446" s="235" t="s">
        <v>182</v>
      </c>
      <c r="E1446" s="258" t="s">
        <v>21</v>
      </c>
      <c r="F1446" s="259" t="s">
        <v>503</v>
      </c>
      <c r="G1446" s="257"/>
      <c r="H1446" s="258" t="s">
        <v>21</v>
      </c>
      <c r="I1446" s="260"/>
      <c r="J1446" s="257"/>
      <c r="K1446" s="257"/>
      <c r="L1446" s="261"/>
      <c r="M1446" s="262"/>
      <c r="N1446" s="263"/>
      <c r="O1446" s="263"/>
      <c r="P1446" s="263"/>
      <c r="Q1446" s="263"/>
      <c r="R1446" s="263"/>
      <c r="S1446" s="263"/>
      <c r="T1446" s="264"/>
      <c r="AT1446" s="265" t="s">
        <v>182</v>
      </c>
      <c r="AU1446" s="265" t="s">
        <v>79</v>
      </c>
      <c r="AV1446" s="13" t="s">
        <v>77</v>
      </c>
      <c r="AW1446" s="13" t="s">
        <v>33</v>
      </c>
      <c r="AX1446" s="13" t="s">
        <v>69</v>
      </c>
      <c r="AY1446" s="265" t="s">
        <v>174</v>
      </c>
    </row>
    <row r="1447" s="11" customFormat="1">
      <c r="B1447" s="233"/>
      <c r="C1447" s="234"/>
      <c r="D1447" s="235" t="s">
        <v>182</v>
      </c>
      <c r="E1447" s="236" t="s">
        <v>21</v>
      </c>
      <c r="F1447" s="237" t="s">
        <v>1853</v>
      </c>
      <c r="G1447" s="234"/>
      <c r="H1447" s="238">
        <v>6.4000000000000004</v>
      </c>
      <c r="I1447" s="239"/>
      <c r="J1447" s="234"/>
      <c r="K1447" s="234"/>
      <c r="L1447" s="240"/>
      <c r="M1447" s="241"/>
      <c r="N1447" s="242"/>
      <c r="O1447" s="242"/>
      <c r="P1447" s="242"/>
      <c r="Q1447" s="242"/>
      <c r="R1447" s="242"/>
      <c r="S1447" s="242"/>
      <c r="T1447" s="243"/>
      <c r="AT1447" s="244" t="s">
        <v>182</v>
      </c>
      <c r="AU1447" s="244" t="s">
        <v>79</v>
      </c>
      <c r="AV1447" s="11" t="s">
        <v>79</v>
      </c>
      <c r="AW1447" s="11" t="s">
        <v>33</v>
      </c>
      <c r="AX1447" s="11" t="s">
        <v>69</v>
      </c>
      <c r="AY1447" s="244" t="s">
        <v>174</v>
      </c>
    </row>
    <row r="1448" s="11" customFormat="1">
      <c r="B1448" s="233"/>
      <c r="C1448" s="234"/>
      <c r="D1448" s="235" t="s">
        <v>182</v>
      </c>
      <c r="E1448" s="236" t="s">
        <v>21</v>
      </c>
      <c r="F1448" s="237" t="s">
        <v>1854</v>
      </c>
      <c r="G1448" s="234"/>
      <c r="H1448" s="238">
        <v>14.199999999999999</v>
      </c>
      <c r="I1448" s="239"/>
      <c r="J1448" s="234"/>
      <c r="K1448" s="234"/>
      <c r="L1448" s="240"/>
      <c r="M1448" s="241"/>
      <c r="N1448" s="242"/>
      <c r="O1448" s="242"/>
      <c r="P1448" s="242"/>
      <c r="Q1448" s="242"/>
      <c r="R1448" s="242"/>
      <c r="S1448" s="242"/>
      <c r="T1448" s="243"/>
      <c r="AT1448" s="244" t="s">
        <v>182</v>
      </c>
      <c r="AU1448" s="244" t="s">
        <v>79</v>
      </c>
      <c r="AV1448" s="11" t="s">
        <v>79</v>
      </c>
      <c r="AW1448" s="11" t="s">
        <v>33</v>
      </c>
      <c r="AX1448" s="11" t="s">
        <v>69</v>
      </c>
      <c r="AY1448" s="244" t="s">
        <v>174</v>
      </c>
    </row>
    <row r="1449" s="12" customFormat="1">
      <c r="B1449" s="245"/>
      <c r="C1449" s="246"/>
      <c r="D1449" s="235" t="s">
        <v>182</v>
      </c>
      <c r="E1449" s="247" t="s">
        <v>21</v>
      </c>
      <c r="F1449" s="248" t="s">
        <v>184</v>
      </c>
      <c r="G1449" s="246"/>
      <c r="H1449" s="249">
        <v>77.439999999999998</v>
      </c>
      <c r="I1449" s="250"/>
      <c r="J1449" s="246"/>
      <c r="K1449" s="246"/>
      <c r="L1449" s="251"/>
      <c r="M1449" s="252"/>
      <c r="N1449" s="253"/>
      <c r="O1449" s="253"/>
      <c r="P1449" s="253"/>
      <c r="Q1449" s="253"/>
      <c r="R1449" s="253"/>
      <c r="S1449" s="253"/>
      <c r="T1449" s="254"/>
      <c r="AT1449" s="255" t="s">
        <v>182</v>
      </c>
      <c r="AU1449" s="255" t="s">
        <v>79</v>
      </c>
      <c r="AV1449" s="12" t="s">
        <v>181</v>
      </c>
      <c r="AW1449" s="12" t="s">
        <v>33</v>
      </c>
      <c r="AX1449" s="12" t="s">
        <v>77</v>
      </c>
      <c r="AY1449" s="255" t="s">
        <v>174</v>
      </c>
    </row>
    <row r="1450" s="1" customFormat="1" ht="25.5" customHeight="1">
      <c r="B1450" s="46"/>
      <c r="C1450" s="221" t="s">
        <v>1855</v>
      </c>
      <c r="D1450" s="221" t="s">
        <v>176</v>
      </c>
      <c r="E1450" s="222" t="s">
        <v>1856</v>
      </c>
      <c r="F1450" s="223" t="s">
        <v>1857</v>
      </c>
      <c r="G1450" s="224" t="s">
        <v>201</v>
      </c>
      <c r="H1450" s="225">
        <v>203.297</v>
      </c>
      <c r="I1450" s="226"/>
      <c r="J1450" s="227">
        <f>ROUND(I1450*H1450,2)</f>
        <v>0</v>
      </c>
      <c r="K1450" s="223" t="s">
        <v>180</v>
      </c>
      <c r="L1450" s="72"/>
      <c r="M1450" s="228" t="s">
        <v>21</v>
      </c>
      <c r="N1450" s="229" t="s">
        <v>40</v>
      </c>
      <c r="O1450" s="47"/>
      <c r="P1450" s="230">
        <f>O1450*H1450</f>
        <v>0</v>
      </c>
      <c r="Q1450" s="230">
        <v>0.0080000000000000002</v>
      </c>
      <c r="R1450" s="230">
        <f>Q1450*H1450</f>
        <v>1.626376</v>
      </c>
      <c r="S1450" s="230">
        <v>0</v>
      </c>
      <c r="T1450" s="231">
        <f>S1450*H1450</f>
        <v>0</v>
      </c>
      <c r="AR1450" s="24" t="s">
        <v>214</v>
      </c>
      <c r="AT1450" s="24" t="s">
        <v>176</v>
      </c>
      <c r="AU1450" s="24" t="s">
        <v>79</v>
      </c>
      <c r="AY1450" s="24" t="s">
        <v>174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24" t="s">
        <v>77</v>
      </c>
      <c r="BK1450" s="232">
        <f>ROUND(I1450*H1450,2)</f>
        <v>0</v>
      </c>
      <c r="BL1450" s="24" t="s">
        <v>214</v>
      </c>
      <c r="BM1450" s="24" t="s">
        <v>1858</v>
      </c>
    </row>
    <row r="1451" s="13" customFormat="1">
      <c r="B1451" s="256"/>
      <c r="C1451" s="257"/>
      <c r="D1451" s="235" t="s">
        <v>182</v>
      </c>
      <c r="E1451" s="258" t="s">
        <v>21</v>
      </c>
      <c r="F1451" s="259" t="s">
        <v>1859</v>
      </c>
      <c r="G1451" s="257"/>
      <c r="H1451" s="258" t="s">
        <v>21</v>
      </c>
      <c r="I1451" s="260"/>
      <c r="J1451" s="257"/>
      <c r="K1451" s="257"/>
      <c r="L1451" s="261"/>
      <c r="M1451" s="262"/>
      <c r="N1451" s="263"/>
      <c r="O1451" s="263"/>
      <c r="P1451" s="263"/>
      <c r="Q1451" s="263"/>
      <c r="R1451" s="263"/>
      <c r="S1451" s="263"/>
      <c r="T1451" s="264"/>
      <c r="AT1451" s="265" t="s">
        <v>182</v>
      </c>
      <c r="AU1451" s="265" t="s">
        <v>79</v>
      </c>
      <c r="AV1451" s="13" t="s">
        <v>77</v>
      </c>
      <c r="AW1451" s="13" t="s">
        <v>33</v>
      </c>
      <c r="AX1451" s="13" t="s">
        <v>69</v>
      </c>
      <c r="AY1451" s="265" t="s">
        <v>174</v>
      </c>
    </row>
    <row r="1452" s="11" customFormat="1">
      <c r="B1452" s="233"/>
      <c r="C1452" s="234"/>
      <c r="D1452" s="235" t="s">
        <v>182</v>
      </c>
      <c r="E1452" s="236" t="s">
        <v>21</v>
      </c>
      <c r="F1452" s="237" t="s">
        <v>1860</v>
      </c>
      <c r="G1452" s="234"/>
      <c r="H1452" s="238">
        <v>203.297</v>
      </c>
      <c r="I1452" s="239"/>
      <c r="J1452" s="234"/>
      <c r="K1452" s="234"/>
      <c r="L1452" s="240"/>
      <c r="M1452" s="241"/>
      <c r="N1452" s="242"/>
      <c r="O1452" s="242"/>
      <c r="P1452" s="242"/>
      <c r="Q1452" s="242"/>
      <c r="R1452" s="242"/>
      <c r="S1452" s="242"/>
      <c r="T1452" s="243"/>
      <c r="AT1452" s="244" t="s">
        <v>182</v>
      </c>
      <c r="AU1452" s="244" t="s">
        <v>79</v>
      </c>
      <c r="AV1452" s="11" t="s">
        <v>79</v>
      </c>
      <c r="AW1452" s="11" t="s">
        <v>33</v>
      </c>
      <c r="AX1452" s="11" t="s">
        <v>69</v>
      </c>
      <c r="AY1452" s="244" t="s">
        <v>174</v>
      </c>
    </row>
    <row r="1453" s="12" customFormat="1">
      <c r="B1453" s="245"/>
      <c r="C1453" s="246"/>
      <c r="D1453" s="235" t="s">
        <v>182</v>
      </c>
      <c r="E1453" s="247" t="s">
        <v>21</v>
      </c>
      <c r="F1453" s="248" t="s">
        <v>184</v>
      </c>
      <c r="G1453" s="246"/>
      <c r="H1453" s="249">
        <v>203.297</v>
      </c>
      <c r="I1453" s="250"/>
      <c r="J1453" s="246"/>
      <c r="K1453" s="246"/>
      <c r="L1453" s="251"/>
      <c r="M1453" s="252"/>
      <c r="N1453" s="253"/>
      <c r="O1453" s="253"/>
      <c r="P1453" s="253"/>
      <c r="Q1453" s="253"/>
      <c r="R1453" s="253"/>
      <c r="S1453" s="253"/>
      <c r="T1453" s="254"/>
      <c r="AT1453" s="255" t="s">
        <v>182</v>
      </c>
      <c r="AU1453" s="255" t="s">
        <v>79</v>
      </c>
      <c r="AV1453" s="12" t="s">
        <v>181</v>
      </c>
      <c r="AW1453" s="12" t="s">
        <v>33</v>
      </c>
      <c r="AX1453" s="12" t="s">
        <v>77</v>
      </c>
      <c r="AY1453" s="255" t="s">
        <v>174</v>
      </c>
    </row>
    <row r="1454" s="1" customFormat="1" ht="25.5" customHeight="1">
      <c r="B1454" s="46"/>
      <c r="C1454" s="221" t="s">
        <v>1044</v>
      </c>
      <c r="D1454" s="221" t="s">
        <v>176</v>
      </c>
      <c r="E1454" s="222" t="s">
        <v>1861</v>
      </c>
      <c r="F1454" s="223" t="s">
        <v>1862</v>
      </c>
      <c r="G1454" s="224" t="s">
        <v>201</v>
      </c>
      <c r="H1454" s="225">
        <v>147.66</v>
      </c>
      <c r="I1454" s="226"/>
      <c r="J1454" s="227">
        <f>ROUND(I1454*H1454,2)</f>
        <v>0</v>
      </c>
      <c r="K1454" s="223" t="s">
        <v>180</v>
      </c>
      <c r="L1454" s="72"/>
      <c r="M1454" s="228" t="s">
        <v>21</v>
      </c>
      <c r="N1454" s="229" t="s">
        <v>40</v>
      </c>
      <c r="O1454" s="47"/>
      <c r="P1454" s="230">
        <f>O1454*H1454</f>
        <v>0</v>
      </c>
      <c r="Q1454" s="230">
        <v>0</v>
      </c>
      <c r="R1454" s="230">
        <f>Q1454*H1454</f>
        <v>0</v>
      </c>
      <c r="S1454" s="230">
        <v>0</v>
      </c>
      <c r="T1454" s="231">
        <f>S1454*H1454</f>
        <v>0</v>
      </c>
      <c r="AR1454" s="24" t="s">
        <v>214</v>
      </c>
      <c r="AT1454" s="24" t="s">
        <v>176</v>
      </c>
      <c r="AU1454" s="24" t="s">
        <v>79</v>
      </c>
      <c r="AY1454" s="24" t="s">
        <v>174</v>
      </c>
      <c r="BE1454" s="232">
        <f>IF(N1454="základní",J1454,0)</f>
        <v>0</v>
      </c>
      <c r="BF1454" s="232">
        <f>IF(N1454="snížená",J1454,0)</f>
        <v>0</v>
      </c>
      <c r="BG1454" s="232">
        <f>IF(N1454="zákl. přenesená",J1454,0)</f>
        <v>0</v>
      </c>
      <c r="BH1454" s="232">
        <f>IF(N1454="sníž. přenesená",J1454,0)</f>
        <v>0</v>
      </c>
      <c r="BI1454" s="232">
        <f>IF(N1454="nulová",J1454,0)</f>
        <v>0</v>
      </c>
      <c r="BJ1454" s="24" t="s">
        <v>77</v>
      </c>
      <c r="BK1454" s="232">
        <f>ROUND(I1454*H1454,2)</f>
        <v>0</v>
      </c>
      <c r="BL1454" s="24" t="s">
        <v>214</v>
      </c>
      <c r="BM1454" s="24" t="s">
        <v>1863</v>
      </c>
    </row>
    <row r="1455" s="1" customFormat="1" ht="16.5" customHeight="1">
      <c r="B1455" s="46"/>
      <c r="C1455" s="221" t="s">
        <v>1864</v>
      </c>
      <c r="D1455" s="221" t="s">
        <v>176</v>
      </c>
      <c r="E1455" s="222" t="s">
        <v>1865</v>
      </c>
      <c r="F1455" s="223" t="s">
        <v>1866</v>
      </c>
      <c r="G1455" s="224" t="s">
        <v>276</v>
      </c>
      <c r="H1455" s="225">
        <v>30</v>
      </c>
      <c r="I1455" s="226"/>
      <c r="J1455" s="227">
        <f>ROUND(I1455*H1455,2)</f>
        <v>0</v>
      </c>
      <c r="K1455" s="223" t="s">
        <v>180</v>
      </c>
      <c r="L1455" s="72"/>
      <c r="M1455" s="228" t="s">
        <v>21</v>
      </c>
      <c r="N1455" s="229" t="s">
        <v>40</v>
      </c>
      <c r="O1455" s="47"/>
      <c r="P1455" s="230">
        <f>O1455*H1455</f>
        <v>0</v>
      </c>
      <c r="Q1455" s="230">
        <v>0.00031</v>
      </c>
      <c r="R1455" s="230">
        <f>Q1455*H1455</f>
        <v>0.0092999999999999992</v>
      </c>
      <c r="S1455" s="230">
        <v>0</v>
      </c>
      <c r="T1455" s="231">
        <f>S1455*H1455</f>
        <v>0</v>
      </c>
      <c r="AR1455" s="24" t="s">
        <v>214</v>
      </c>
      <c r="AT1455" s="24" t="s">
        <v>176</v>
      </c>
      <c r="AU1455" s="24" t="s">
        <v>79</v>
      </c>
      <c r="AY1455" s="24" t="s">
        <v>174</v>
      </c>
      <c r="BE1455" s="232">
        <f>IF(N1455="základní",J1455,0)</f>
        <v>0</v>
      </c>
      <c r="BF1455" s="232">
        <f>IF(N1455="snížená",J1455,0)</f>
        <v>0</v>
      </c>
      <c r="BG1455" s="232">
        <f>IF(N1455="zákl. přenesená",J1455,0)</f>
        <v>0</v>
      </c>
      <c r="BH1455" s="232">
        <f>IF(N1455="sníž. přenesená",J1455,0)</f>
        <v>0</v>
      </c>
      <c r="BI1455" s="232">
        <f>IF(N1455="nulová",J1455,0)</f>
        <v>0</v>
      </c>
      <c r="BJ1455" s="24" t="s">
        <v>77</v>
      </c>
      <c r="BK1455" s="232">
        <f>ROUND(I1455*H1455,2)</f>
        <v>0</v>
      </c>
      <c r="BL1455" s="24" t="s">
        <v>214</v>
      </c>
      <c r="BM1455" s="24" t="s">
        <v>1867</v>
      </c>
    </row>
    <row r="1456" s="11" customFormat="1">
      <c r="B1456" s="233"/>
      <c r="C1456" s="234"/>
      <c r="D1456" s="235" t="s">
        <v>182</v>
      </c>
      <c r="E1456" s="236" t="s">
        <v>21</v>
      </c>
      <c r="F1456" s="237" t="s">
        <v>1710</v>
      </c>
      <c r="G1456" s="234"/>
      <c r="H1456" s="238">
        <v>30</v>
      </c>
      <c r="I1456" s="239"/>
      <c r="J1456" s="234"/>
      <c r="K1456" s="234"/>
      <c r="L1456" s="240"/>
      <c r="M1456" s="241"/>
      <c r="N1456" s="242"/>
      <c r="O1456" s="242"/>
      <c r="P1456" s="242"/>
      <c r="Q1456" s="242"/>
      <c r="R1456" s="242"/>
      <c r="S1456" s="242"/>
      <c r="T1456" s="243"/>
      <c r="AT1456" s="244" t="s">
        <v>182</v>
      </c>
      <c r="AU1456" s="244" t="s">
        <v>79</v>
      </c>
      <c r="AV1456" s="11" t="s">
        <v>79</v>
      </c>
      <c r="AW1456" s="11" t="s">
        <v>33</v>
      </c>
      <c r="AX1456" s="11" t="s">
        <v>69</v>
      </c>
      <c r="AY1456" s="244" t="s">
        <v>174</v>
      </c>
    </row>
    <row r="1457" s="12" customFormat="1">
      <c r="B1457" s="245"/>
      <c r="C1457" s="246"/>
      <c r="D1457" s="235" t="s">
        <v>182</v>
      </c>
      <c r="E1457" s="247" t="s">
        <v>21</v>
      </c>
      <c r="F1457" s="248" t="s">
        <v>184</v>
      </c>
      <c r="G1457" s="246"/>
      <c r="H1457" s="249">
        <v>30</v>
      </c>
      <c r="I1457" s="250"/>
      <c r="J1457" s="246"/>
      <c r="K1457" s="246"/>
      <c r="L1457" s="251"/>
      <c r="M1457" s="252"/>
      <c r="N1457" s="253"/>
      <c r="O1457" s="253"/>
      <c r="P1457" s="253"/>
      <c r="Q1457" s="253"/>
      <c r="R1457" s="253"/>
      <c r="S1457" s="253"/>
      <c r="T1457" s="254"/>
      <c r="AT1457" s="255" t="s">
        <v>182</v>
      </c>
      <c r="AU1457" s="255" t="s">
        <v>79</v>
      </c>
      <c r="AV1457" s="12" t="s">
        <v>181</v>
      </c>
      <c r="AW1457" s="12" t="s">
        <v>33</v>
      </c>
      <c r="AX1457" s="12" t="s">
        <v>77</v>
      </c>
      <c r="AY1457" s="255" t="s">
        <v>174</v>
      </c>
    </row>
    <row r="1458" s="1" customFormat="1" ht="16.5" customHeight="1">
      <c r="B1458" s="46"/>
      <c r="C1458" s="221" t="s">
        <v>1048</v>
      </c>
      <c r="D1458" s="221" t="s">
        <v>176</v>
      </c>
      <c r="E1458" s="222" t="s">
        <v>1868</v>
      </c>
      <c r="F1458" s="223" t="s">
        <v>1869</v>
      </c>
      <c r="G1458" s="224" t="s">
        <v>276</v>
      </c>
      <c r="H1458" s="225">
        <v>460</v>
      </c>
      <c r="I1458" s="226"/>
      <c r="J1458" s="227">
        <f>ROUND(I1458*H1458,2)</f>
        <v>0</v>
      </c>
      <c r="K1458" s="223" t="s">
        <v>180</v>
      </c>
      <c r="L1458" s="72"/>
      <c r="M1458" s="228" t="s">
        <v>21</v>
      </c>
      <c r="N1458" s="229" t="s">
        <v>40</v>
      </c>
      <c r="O1458" s="47"/>
      <c r="P1458" s="230">
        <f>O1458*H1458</f>
        <v>0</v>
      </c>
      <c r="Q1458" s="230">
        <v>0.00025999999999999998</v>
      </c>
      <c r="R1458" s="230">
        <f>Q1458*H1458</f>
        <v>0.11959999999999998</v>
      </c>
      <c r="S1458" s="230">
        <v>0</v>
      </c>
      <c r="T1458" s="231">
        <f>S1458*H1458</f>
        <v>0</v>
      </c>
      <c r="AR1458" s="24" t="s">
        <v>214</v>
      </c>
      <c r="AT1458" s="24" t="s">
        <v>176</v>
      </c>
      <c r="AU1458" s="24" t="s">
        <v>79</v>
      </c>
      <c r="AY1458" s="24" t="s">
        <v>174</v>
      </c>
      <c r="BE1458" s="232">
        <f>IF(N1458="základní",J1458,0)</f>
        <v>0</v>
      </c>
      <c r="BF1458" s="232">
        <f>IF(N1458="snížená",J1458,0)</f>
        <v>0</v>
      </c>
      <c r="BG1458" s="232">
        <f>IF(N1458="zákl. přenesená",J1458,0)</f>
        <v>0</v>
      </c>
      <c r="BH1458" s="232">
        <f>IF(N1458="sníž. přenesená",J1458,0)</f>
        <v>0</v>
      </c>
      <c r="BI1458" s="232">
        <f>IF(N1458="nulová",J1458,0)</f>
        <v>0</v>
      </c>
      <c r="BJ1458" s="24" t="s">
        <v>77</v>
      </c>
      <c r="BK1458" s="232">
        <f>ROUND(I1458*H1458,2)</f>
        <v>0</v>
      </c>
      <c r="BL1458" s="24" t="s">
        <v>214</v>
      </c>
      <c r="BM1458" s="24" t="s">
        <v>1870</v>
      </c>
    </row>
    <row r="1459" s="11" customFormat="1">
      <c r="B1459" s="233"/>
      <c r="C1459" s="234"/>
      <c r="D1459" s="235" t="s">
        <v>182</v>
      </c>
      <c r="E1459" s="236" t="s">
        <v>21</v>
      </c>
      <c r="F1459" s="237" t="s">
        <v>1871</v>
      </c>
      <c r="G1459" s="234"/>
      <c r="H1459" s="238">
        <v>460</v>
      </c>
      <c r="I1459" s="239"/>
      <c r="J1459" s="234"/>
      <c r="K1459" s="234"/>
      <c r="L1459" s="240"/>
      <c r="M1459" s="241"/>
      <c r="N1459" s="242"/>
      <c r="O1459" s="242"/>
      <c r="P1459" s="242"/>
      <c r="Q1459" s="242"/>
      <c r="R1459" s="242"/>
      <c r="S1459" s="242"/>
      <c r="T1459" s="243"/>
      <c r="AT1459" s="244" t="s">
        <v>182</v>
      </c>
      <c r="AU1459" s="244" t="s">
        <v>79</v>
      </c>
      <c r="AV1459" s="11" t="s">
        <v>79</v>
      </c>
      <c r="AW1459" s="11" t="s">
        <v>33</v>
      </c>
      <c r="AX1459" s="11" t="s">
        <v>69</v>
      </c>
      <c r="AY1459" s="244" t="s">
        <v>174</v>
      </c>
    </row>
    <row r="1460" s="12" customFormat="1">
      <c r="B1460" s="245"/>
      <c r="C1460" s="246"/>
      <c r="D1460" s="235" t="s">
        <v>182</v>
      </c>
      <c r="E1460" s="247" t="s">
        <v>21</v>
      </c>
      <c r="F1460" s="248" t="s">
        <v>184</v>
      </c>
      <c r="G1460" s="246"/>
      <c r="H1460" s="249">
        <v>460</v>
      </c>
      <c r="I1460" s="250"/>
      <c r="J1460" s="246"/>
      <c r="K1460" s="246"/>
      <c r="L1460" s="251"/>
      <c r="M1460" s="252"/>
      <c r="N1460" s="253"/>
      <c r="O1460" s="253"/>
      <c r="P1460" s="253"/>
      <c r="Q1460" s="253"/>
      <c r="R1460" s="253"/>
      <c r="S1460" s="253"/>
      <c r="T1460" s="254"/>
      <c r="AT1460" s="255" t="s">
        <v>182</v>
      </c>
      <c r="AU1460" s="255" t="s">
        <v>79</v>
      </c>
      <c r="AV1460" s="12" t="s">
        <v>181</v>
      </c>
      <c r="AW1460" s="12" t="s">
        <v>33</v>
      </c>
      <c r="AX1460" s="12" t="s">
        <v>77</v>
      </c>
      <c r="AY1460" s="255" t="s">
        <v>174</v>
      </c>
    </row>
    <row r="1461" s="1" customFormat="1" ht="16.5" customHeight="1">
      <c r="B1461" s="46"/>
      <c r="C1461" s="221" t="s">
        <v>1872</v>
      </c>
      <c r="D1461" s="221" t="s">
        <v>176</v>
      </c>
      <c r="E1461" s="222" t="s">
        <v>1873</v>
      </c>
      <c r="F1461" s="223" t="s">
        <v>1874</v>
      </c>
      <c r="G1461" s="224" t="s">
        <v>201</v>
      </c>
      <c r="H1461" s="225">
        <v>406.59300000000002</v>
      </c>
      <c r="I1461" s="226"/>
      <c r="J1461" s="227">
        <f>ROUND(I1461*H1461,2)</f>
        <v>0</v>
      </c>
      <c r="K1461" s="223" t="s">
        <v>180</v>
      </c>
      <c r="L1461" s="72"/>
      <c r="M1461" s="228" t="s">
        <v>21</v>
      </c>
      <c r="N1461" s="229" t="s">
        <v>40</v>
      </c>
      <c r="O1461" s="47"/>
      <c r="P1461" s="230">
        <f>O1461*H1461</f>
        <v>0</v>
      </c>
      <c r="Q1461" s="230">
        <v>0.00029999999999999997</v>
      </c>
      <c r="R1461" s="230">
        <f>Q1461*H1461</f>
        <v>0.1219779</v>
      </c>
      <c r="S1461" s="230">
        <v>0</v>
      </c>
      <c r="T1461" s="231">
        <f>S1461*H1461</f>
        <v>0</v>
      </c>
      <c r="AR1461" s="24" t="s">
        <v>214</v>
      </c>
      <c r="AT1461" s="24" t="s">
        <v>176</v>
      </c>
      <c r="AU1461" s="24" t="s">
        <v>79</v>
      </c>
      <c r="AY1461" s="24" t="s">
        <v>174</v>
      </c>
      <c r="BE1461" s="232">
        <f>IF(N1461="základní",J1461,0)</f>
        <v>0</v>
      </c>
      <c r="BF1461" s="232">
        <f>IF(N1461="snížená",J1461,0)</f>
        <v>0</v>
      </c>
      <c r="BG1461" s="232">
        <f>IF(N1461="zákl. přenesená",J1461,0)</f>
        <v>0</v>
      </c>
      <c r="BH1461" s="232">
        <f>IF(N1461="sníž. přenesená",J1461,0)</f>
        <v>0</v>
      </c>
      <c r="BI1461" s="232">
        <f>IF(N1461="nulová",J1461,0)</f>
        <v>0</v>
      </c>
      <c r="BJ1461" s="24" t="s">
        <v>77</v>
      </c>
      <c r="BK1461" s="232">
        <f>ROUND(I1461*H1461,2)</f>
        <v>0</v>
      </c>
      <c r="BL1461" s="24" t="s">
        <v>214</v>
      </c>
      <c r="BM1461" s="24" t="s">
        <v>1875</v>
      </c>
    </row>
    <row r="1462" s="1" customFormat="1" ht="16.5" customHeight="1">
      <c r="B1462" s="46"/>
      <c r="C1462" s="221" t="s">
        <v>1051</v>
      </c>
      <c r="D1462" s="221" t="s">
        <v>176</v>
      </c>
      <c r="E1462" s="222" t="s">
        <v>1876</v>
      </c>
      <c r="F1462" s="223" t="s">
        <v>1877</v>
      </c>
      <c r="G1462" s="224" t="s">
        <v>272</v>
      </c>
      <c r="H1462" s="225">
        <v>41</v>
      </c>
      <c r="I1462" s="226"/>
      <c r="J1462" s="227">
        <f>ROUND(I1462*H1462,2)</f>
        <v>0</v>
      </c>
      <c r="K1462" s="223" t="s">
        <v>180</v>
      </c>
      <c r="L1462" s="72"/>
      <c r="M1462" s="228" t="s">
        <v>21</v>
      </c>
      <c r="N1462" s="229" t="s">
        <v>40</v>
      </c>
      <c r="O1462" s="47"/>
      <c r="P1462" s="230">
        <f>O1462*H1462</f>
        <v>0</v>
      </c>
      <c r="Q1462" s="230">
        <v>9.0000000000000006E-05</v>
      </c>
      <c r="R1462" s="230">
        <f>Q1462*H1462</f>
        <v>0.0036900000000000001</v>
      </c>
      <c r="S1462" s="230">
        <v>0</v>
      </c>
      <c r="T1462" s="231">
        <f>S1462*H1462</f>
        <v>0</v>
      </c>
      <c r="AR1462" s="24" t="s">
        <v>214</v>
      </c>
      <c r="AT1462" s="24" t="s">
        <v>176</v>
      </c>
      <c r="AU1462" s="24" t="s">
        <v>79</v>
      </c>
      <c r="AY1462" s="24" t="s">
        <v>174</v>
      </c>
      <c r="BE1462" s="232">
        <f>IF(N1462="základní",J1462,0)</f>
        <v>0</v>
      </c>
      <c r="BF1462" s="232">
        <f>IF(N1462="snížená",J1462,0)</f>
        <v>0</v>
      </c>
      <c r="BG1462" s="232">
        <f>IF(N1462="zákl. přenesená",J1462,0)</f>
        <v>0</v>
      </c>
      <c r="BH1462" s="232">
        <f>IF(N1462="sníž. přenesená",J1462,0)</f>
        <v>0</v>
      </c>
      <c r="BI1462" s="232">
        <f>IF(N1462="nulová",J1462,0)</f>
        <v>0</v>
      </c>
      <c r="BJ1462" s="24" t="s">
        <v>77</v>
      </c>
      <c r="BK1462" s="232">
        <f>ROUND(I1462*H1462,2)</f>
        <v>0</v>
      </c>
      <c r="BL1462" s="24" t="s">
        <v>214</v>
      </c>
      <c r="BM1462" s="24" t="s">
        <v>1878</v>
      </c>
    </row>
    <row r="1463" s="11" customFormat="1">
      <c r="B1463" s="233"/>
      <c r="C1463" s="234"/>
      <c r="D1463" s="235" t="s">
        <v>182</v>
      </c>
      <c r="E1463" s="236" t="s">
        <v>21</v>
      </c>
      <c r="F1463" s="237" t="s">
        <v>1879</v>
      </c>
      <c r="G1463" s="234"/>
      <c r="H1463" s="238">
        <v>41</v>
      </c>
      <c r="I1463" s="239"/>
      <c r="J1463" s="234"/>
      <c r="K1463" s="234"/>
      <c r="L1463" s="240"/>
      <c r="M1463" s="241"/>
      <c r="N1463" s="242"/>
      <c r="O1463" s="242"/>
      <c r="P1463" s="242"/>
      <c r="Q1463" s="242"/>
      <c r="R1463" s="242"/>
      <c r="S1463" s="242"/>
      <c r="T1463" s="243"/>
      <c r="AT1463" s="244" t="s">
        <v>182</v>
      </c>
      <c r="AU1463" s="244" t="s">
        <v>79</v>
      </c>
      <c r="AV1463" s="11" t="s">
        <v>79</v>
      </c>
      <c r="AW1463" s="11" t="s">
        <v>33</v>
      </c>
      <c r="AX1463" s="11" t="s">
        <v>69</v>
      </c>
      <c r="AY1463" s="244" t="s">
        <v>174</v>
      </c>
    </row>
    <row r="1464" s="12" customFormat="1">
      <c r="B1464" s="245"/>
      <c r="C1464" s="246"/>
      <c r="D1464" s="235" t="s">
        <v>182</v>
      </c>
      <c r="E1464" s="247" t="s">
        <v>21</v>
      </c>
      <c r="F1464" s="248" t="s">
        <v>184</v>
      </c>
      <c r="G1464" s="246"/>
      <c r="H1464" s="249">
        <v>41</v>
      </c>
      <c r="I1464" s="250"/>
      <c r="J1464" s="246"/>
      <c r="K1464" s="246"/>
      <c r="L1464" s="251"/>
      <c r="M1464" s="252"/>
      <c r="N1464" s="253"/>
      <c r="O1464" s="253"/>
      <c r="P1464" s="253"/>
      <c r="Q1464" s="253"/>
      <c r="R1464" s="253"/>
      <c r="S1464" s="253"/>
      <c r="T1464" s="254"/>
      <c r="AT1464" s="255" t="s">
        <v>182</v>
      </c>
      <c r="AU1464" s="255" t="s">
        <v>79</v>
      </c>
      <c r="AV1464" s="12" t="s">
        <v>181</v>
      </c>
      <c r="AW1464" s="12" t="s">
        <v>33</v>
      </c>
      <c r="AX1464" s="12" t="s">
        <v>77</v>
      </c>
      <c r="AY1464" s="255" t="s">
        <v>174</v>
      </c>
    </row>
    <row r="1465" s="1" customFormat="1" ht="16.5" customHeight="1">
      <c r="B1465" s="46"/>
      <c r="C1465" s="221" t="s">
        <v>1880</v>
      </c>
      <c r="D1465" s="221" t="s">
        <v>176</v>
      </c>
      <c r="E1465" s="222" t="s">
        <v>1881</v>
      </c>
      <c r="F1465" s="223" t="s">
        <v>1882</v>
      </c>
      <c r="G1465" s="224" t="s">
        <v>272</v>
      </c>
      <c r="H1465" s="225">
        <v>240</v>
      </c>
      <c r="I1465" s="226"/>
      <c r="J1465" s="227">
        <f>ROUND(I1465*H1465,2)</f>
        <v>0</v>
      </c>
      <c r="K1465" s="223" t="s">
        <v>180</v>
      </c>
      <c r="L1465" s="72"/>
      <c r="M1465" s="228" t="s">
        <v>21</v>
      </c>
      <c r="N1465" s="229" t="s">
        <v>40</v>
      </c>
      <c r="O1465" s="47"/>
      <c r="P1465" s="230">
        <f>O1465*H1465</f>
        <v>0</v>
      </c>
      <c r="Q1465" s="230">
        <v>0</v>
      </c>
      <c r="R1465" s="230">
        <f>Q1465*H1465</f>
        <v>0</v>
      </c>
      <c r="S1465" s="230">
        <v>0</v>
      </c>
      <c r="T1465" s="231">
        <f>S1465*H1465</f>
        <v>0</v>
      </c>
      <c r="AR1465" s="24" t="s">
        <v>214</v>
      </c>
      <c r="AT1465" s="24" t="s">
        <v>176</v>
      </c>
      <c r="AU1465" s="24" t="s">
        <v>79</v>
      </c>
      <c r="AY1465" s="24" t="s">
        <v>174</v>
      </c>
      <c r="BE1465" s="232">
        <f>IF(N1465="základní",J1465,0)</f>
        <v>0</v>
      </c>
      <c r="BF1465" s="232">
        <f>IF(N1465="snížená",J1465,0)</f>
        <v>0</v>
      </c>
      <c r="BG1465" s="232">
        <f>IF(N1465="zákl. přenesená",J1465,0)</f>
        <v>0</v>
      </c>
      <c r="BH1465" s="232">
        <f>IF(N1465="sníž. přenesená",J1465,0)</f>
        <v>0</v>
      </c>
      <c r="BI1465" s="232">
        <f>IF(N1465="nulová",J1465,0)</f>
        <v>0</v>
      </c>
      <c r="BJ1465" s="24" t="s">
        <v>77</v>
      </c>
      <c r="BK1465" s="232">
        <f>ROUND(I1465*H1465,2)</f>
        <v>0</v>
      </c>
      <c r="BL1465" s="24" t="s">
        <v>214</v>
      </c>
      <c r="BM1465" s="24" t="s">
        <v>1883</v>
      </c>
    </row>
    <row r="1466" s="11" customFormat="1">
      <c r="B1466" s="233"/>
      <c r="C1466" s="234"/>
      <c r="D1466" s="235" t="s">
        <v>182</v>
      </c>
      <c r="E1466" s="236" t="s">
        <v>21</v>
      </c>
      <c r="F1466" s="237" t="s">
        <v>1884</v>
      </c>
      <c r="G1466" s="234"/>
      <c r="H1466" s="238">
        <v>240</v>
      </c>
      <c r="I1466" s="239"/>
      <c r="J1466" s="234"/>
      <c r="K1466" s="234"/>
      <c r="L1466" s="240"/>
      <c r="M1466" s="241"/>
      <c r="N1466" s="242"/>
      <c r="O1466" s="242"/>
      <c r="P1466" s="242"/>
      <c r="Q1466" s="242"/>
      <c r="R1466" s="242"/>
      <c r="S1466" s="242"/>
      <c r="T1466" s="243"/>
      <c r="AT1466" s="244" t="s">
        <v>182</v>
      </c>
      <c r="AU1466" s="244" t="s">
        <v>79</v>
      </c>
      <c r="AV1466" s="11" t="s">
        <v>79</v>
      </c>
      <c r="AW1466" s="11" t="s">
        <v>33</v>
      </c>
      <c r="AX1466" s="11" t="s">
        <v>69</v>
      </c>
      <c r="AY1466" s="244" t="s">
        <v>174</v>
      </c>
    </row>
    <row r="1467" s="12" customFormat="1">
      <c r="B1467" s="245"/>
      <c r="C1467" s="246"/>
      <c r="D1467" s="235" t="s">
        <v>182</v>
      </c>
      <c r="E1467" s="247" t="s">
        <v>21</v>
      </c>
      <c r="F1467" s="248" t="s">
        <v>184</v>
      </c>
      <c r="G1467" s="246"/>
      <c r="H1467" s="249">
        <v>240</v>
      </c>
      <c r="I1467" s="250"/>
      <c r="J1467" s="246"/>
      <c r="K1467" s="246"/>
      <c r="L1467" s="251"/>
      <c r="M1467" s="252"/>
      <c r="N1467" s="253"/>
      <c r="O1467" s="253"/>
      <c r="P1467" s="253"/>
      <c r="Q1467" s="253"/>
      <c r="R1467" s="253"/>
      <c r="S1467" s="253"/>
      <c r="T1467" s="254"/>
      <c r="AT1467" s="255" t="s">
        <v>182</v>
      </c>
      <c r="AU1467" s="255" t="s">
        <v>79</v>
      </c>
      <c r="AV1467" s="12" t="s">
        <v>181</v>
      </c>
      <c r="AW1467" s="12" t="s">
        <v>33</v>
      </c>
      <c r="AX1467" s="12" t="s">
        <v>77</v>
      </c>
      <c r="AY1467" s="255" t="s">
        <v>174</v>
      </c>
    </row>
    <row r="1468" s="1" customFormat="1" ht="16.5" customHeight="1">
      <c r="B1468" s="46"/>
      <c r="C1468" s="221" t="s">
        <v>1056</v>
      </c>
      <c r="D1468" s="221" t="s">
        <v>176</v>
      </c>
      <c r="E1468" s="222" t="s">
        <v>1885</v>
      </c>
      <c r="F1468" s="223" t="s">
        <v>1886</v>
      </c>
      <c r="G1468" s="224" t="s">
        <v>201</v>
      </c>
      <c r="H1468" s="225">
        <v>7.5599999999999996</v>
      </c>
      <c r="I1468" s="226"/>
      <c r="J1468" s="227">
        <f>ROUND(I1468*H1468,2)</f>
        <v>0</v>
      </c>
      <c r="K1468" s="223" t="s">
        <v>21</v>
      </c>
      <c r="L1468" s="72"/>
      <c r="M1468" s="228" t="s">
        <v>21</v>
      </c>
      <c r="N1468" s="229" t="s">
        <v>40</v>
      </c>
      <c r="O1468" s="47"/>
      <c r="P1468" s="230">
        <f>O1468*H1468</f>
        <v>0</v>
      </c>
      <c r="Q1468" s="230">
        <v>0</v>
      </c>
      <c r="R1468" s="230">
        <f>Q1468*H1468</f>
        <v>0</v>
      </c>
      <c r="S1468" s="230">
        <v>0</v>
      </c>
      <c r="T1468" s="231">
        <f>S1468*H1468</f>
        <v>0</v>
      </c>
      <c r="AR1468" s="24" t="s">
        <v>214</v>
      </c>
      <c r="AT1468" s="24" t="s">
        <v>176</v>
      </c>
      <c r="AU1468" s="24" t="s">
        <v>79</v>
      </c>
      <c r="AY1468" s="24" t="s">
        <v>174</v>
      </c>
      <c r="BE1468" s="232">
        <f>IF(N1468="základní",J1468,0)</f>
        <v>0</v>
      </c>
      <c r="BF1468" s="232">
        <f>IF(N1468="snížená",J1468,0)</f>
        <v>0</v>
      </c>
      <c r="BG1468" s="232">
        <f>IF(N1468="zákl. přenesená",J1468,0)</f>
        <v>0</v>
      </c>
      <c r="BH1468" s="232">
        <f>IF(N1468="sníž. přenesená",J1468,0)</f>
        <v>0</v>
      </c>
      <c r="BI1468" s="232">
        <f>IF(N1468="nulová",J1468,0)</f>
        <v>0</v>
      </c>
      <c r="BJ1468" s="24" t="s">
        <v>77</v>
      </c>
      <c r="BK1468" s="232">
        <f>ROUND(I1468*H1468,2)</f>
        <v>0</v>
      </c>
      <c r="BL1468" s="24" t="s">
        <v>214</v>
      </c>
      <c r="BM1468" s="24" t="s">
        <v>1887</v>
      </c>
    </row>
    <row r="1469" s="11" customFormat="1">
      <c r="B1469" s="233"/>
      <c r="C1469" s="234"/>
      <c r="D1469" s="235" t="s">
        <v>182</v>
      </c>
      <c r="E1469" s="236" t="s">
        <v>21</v>
      </c>
      <c r="F1469" s="237" t="s">
        <v>1888</v>
      </c>
      <c r="G1469" s="234"/>
      <c r="H1469" s="238">
        <v>4.3200000000000003</v>
      </c>
      <c r="I1469" s="239"/>
      <c r="J1469" s="234"/>
      <c r="K1469" s="234"/>
      <c r="L1469" s="240"/>
      <c r="M1469" s="241"/>
      <c r="N1469" s="242"/>
      <c r="O1469" s="242"/>
      <c r="P1469" s="242"/>
      <c r="Q1469" s="242"/>
      <c r="R1469" s="242"/>
      <c r="S1469" s="242"/>
      <c r="T1469" s="243"/>
      <c r="AT1469" s="244" t="s">
        <v>182</v>
      </c>
      <c r="AU1469" s="244" t="s">
        <v>79</v>
      </c>
      <c r="AV1469" s="11" t="s">
        <v>79</v>
      </c>
      <c r="AW1469" s="11" t="s">
        <v>33</v>
      </c>
      <c r="AX1469" s="11" t="s">
        <v>69</v>
      </c>
      <c r="AY1469" s="244" t="s">
        <v>174</v>
      </c>
    </row>
    <row r="1470" s="11" customFormat="1">
      <c r="B1470" s="233"/>
      <c r="C1470" s="234"/>
      <c r="D1470" s="235" t="s">
        <v>182</v>
      </c>
      <c r="E1470" s="236" t="s">
        <v>21</v>
      </c>
      <c r="F1470" s="237" t="s">
        <v>1889</v>
      </c>
      <c r="G1470" s="234"/>
      <c r="H1470" s="238">
        <v>2.1600000000000001</v>
      </c>
      <c r="I1470" s="239"/>
      <c r="J1470" s="234"/>
      <c r="K1470" s="234"/>
      <c r="L1470" s="240"/>
      <c r="M1470" s="241"/>
      <c r="N1470" s="242"/>
      <c r="O1470" s="242"/>
      <c r="P1470" s="242"/>
      <c r="Q1470" s="242"/>
      <c r="R1470" s="242"/>
      <c r="S1470" s="242"/>
      <c r="T1470" s="243"/>
      <c r="AT1470" s="244" t="s">
        <v>182</v>
      </c>
      <c r="AU1470" s="244" t="s">
        <v>79</v>
      </c>
      <c r="AV1470" s="11" t="s">
        <v>79</v>
      </c>
      <c r="AW1470" s="11" t="s">
        <v>33</v>
      </c>
      <c r="AX1470" s="11" t="s">
        <v>69</v>
      </c>
      <c r="AY1470" s="244" t="s">
        <v>174</v>
      </c>
    </row>
    <row r="1471" s="11" customFormat="1">
      <c r="B1471" s="233"/>
      <c r="C1471" s="234"/>
      <c r="D1471" s="235" t="s">
        <v>182</v>
      </c>
      <c r="E1471" s="236" t="s">
        <v>21</v>
      </c>
      <c r="F1471" s="237" t="s">
        <v>1890</v>
      </c>
      <c r="G1471" s="234"/>
      <c r="H1471" s="238">
        <v>1.0800000000000001</v>
      </c>
      <c r="I1471" s="239"/>
      <c r="J1471" s="234"/>
      <c r="K1471" s="234"/>
      <c r="L1471" s="240"/>
      <c r="M1471" s="241"/>
      <c r="N1471" s="242"/>
      <c r="O1471" s="242"/>
      <c r="P1471" s="242"/>
      <c r="Q1471" s="242"/>
      <c r="R1471" s="242"/>
      <c r="S1471" s="242"/>
      <c r="T1471" s="243"/>
      <c r="AT1471" s="244" t="s">
        <v>182</v>
      </c>
      <c r="AU1471" s="244" t="s">
        <v>79</v>
      </c>
      <c r="AV1471" s="11" t="s">
        <v>79</v>
      </c>
      <c r="AW1471" s="11" t="s">
        <v>33</v>
      </c>
      <c r="AX1471" s="11" t="s">
        <v>69</v>
      </c>
      <c r="AY1471" s="244" t="s">
        <v>174</v>
      </c>
    </row>
    <row r="1472" s="12" customFormat="1">
      <c r="B1472" s="245"/>
      <c r="C1472" s="246"/>
      <c r="D1472" s="235" t="s">
        <v>182</v>
      </c>
      <c r="E1472" s="247" t="s">
        <v>21</v>
      </c>
      <c r="F1472" s="248" t="s">
        <v>184</v>
      </c>
      <c r="G1472" s="246"/>
      <c r="H1472" s="249">
        <v>7.5599999999999996</v>
      </c>
      <c r="I1472" s="250"/>
      <c r="J1472" s="246"/>
      <c r="K1472" s="246"/>
      <c r="L1472" s="251"/>
      <c r="M1472" s="252"/>
      <c r="N1472" s="253"/>
      <c r="O1472" s="253"/>
      <c r="P1472" s="253"/>
      <c r="Q1472" s="253"/>
      <c r="R1472" s="253"/>
      <c r="S1472" s="253"/>
      <c r="T1472" s="254"/>
      <c r="AT1472" s="255" t="s">
        <v>182</v>
      </c>
      <c r="AU1472" s="255" t="s">
        <v>79</v>
      </c>
      <c r="AV1472" s="12" t="s">
        <v>181</v>
      </c>
      <c r="AW1472" s="12" t="s">
        <v>33</v>
      </c>
      <c r="AX1472" s="12" t="s">
        <v>77</v>
      </c>
      <c r="AY1472" s="255" t="s">
        <v>174</v>
      </c>
    </row>
    <row r="1473" s="1" customFormat="1" ht="16.5" customHeight="1">
      <c r="B1473" s="46"/>
      <c r="C1473" s="221" t="s">
        <v>1891</v>
      </c>
      <c r="D1473" s="221" t="s">
        <v>176</v>
      </c>
      <c r="E1473" s="222" t="s">
        <v>1892</v>
      </c>
      <c r="F1473" s="223" t="s">
        <v>1893</v>
      </c>
      <c r="G1473" s="224" t="s">
        <v>1038</v>
      </c>
      <c r="H1473" s="276"/>
      <c r="I1473" s="226"/>
      <c r="J1473" s="227">
        <f>ROUND(I1473*H1473,2)</f>
        <v>0</v>
      </c>
      <c r="K1473" s="223" t="s">
        <v>180</v>
      </c>
      <c r="L1473" s="72"/>
      <c r="M1473" s="228" t="s">
        <v>21</v>
      </c>
      <c r="N1473" s="229" t="s">
        <v>40</v>
      </c>
      <c r="O1473" s="47"/>
      <c r="P1473" s="230">
        <f>O1473*H1473</f>
        <v>0</v>
      </c>
      <c r="Q1473" s="230">
        <v>0</v>
      </c>
      <c r="R1473" s="230">
        <f>Q1473*H1473</f>
        <v>0</v>
      </c>
      <c r="S1473" s="230">
        <v>0</v>
      </c>
      <c r="T1473" s="231">
        <f>S1473*H1473</f>
        <v>0</v>
      </c>
      <c r="AR1473" s="24" t="s">
        <v>214</v>
      </c>
      <c r="AT1473" s="24" t="s">
        <v>176</v>
      </c>
      <c r="AU1473" s="24" t="s">
        <v>79</v>
      </c>
      <c r="AY1473" s="24" t="s">
        <v>174</v>
      </c>
      <c r="BE1473" s="232">
        <f>IF(N1473="základní",J1473,0)</f>
        <v>0</v>
      </c>
      <c r="BF1473" s="232">
        <f>IF(N1473="snížená",J1473,0)</f>
        <v>0</v>
      </c>
      <c r="BG1473" s="232">
        <f>IF(N1473="zákl. přenesená",J1473,0)</f>
        <v>0</v>
      </c>
      <c r="BH1473" s="232">
        <f>IF(N1473="sníž. přenesená",J1473,0)</f>
        <v>0</v>
      </c>
      <c r="BI1473" s="232">
        <f>IF(N1473="nulová",J1473,0)</f>
        <v>0</v>
      </c>
      <c r="BJ1473" s="24" t="s">
        <v>77</v>
      </c>
      <c r="BK1473" s="232">
        <f>ROUND(I1473*H1473,2)</f>
        <v>0</v>
      </c>
      <c r="BL1473" s="24" t="s">
        <v>214</v>
      </c>
      <c r="BM1473" s="24" t="s">
        <v>1894</v>
      </c>
    </row>
    <row r="1474" s="10" customFormat="1" ht="29.88" customHeight="1">
      <c r="B1474" s="205"/>
      <c r="C1474" s="206"/>
      <c r="D1474" s="207" t="s">
        <v>68</v>
      </c>
      <c r="E1474" s="219" t="s">
        <v>1895</v>
      </c>
      <c r="F1474" s="219" t="s">
        <v>1896</v>
      </c>
      <c r="G1474" s="206"/>
      <c r="H1474" s="206"/>
      <c r="I1474" s="209"/>
      <c r="J1474" s="220">
        <f>BK1474</f>
        <v>0</v>
      </c>
      <c r="K1474" s="206"/>
      <c r="L1474" s="211"/>
      <c r="M1474" s="212"/>
      <c r="N1474" s="213"/>
      <c r="O1474" s="213"/>
      <c r="P1474" s="214">
        <f>SUM(P1475:P1484)</f>
        <v>0</v>
      </c>
      <c r="Q1474" s="213"/>
      <c r="R1474" s="214">
        <f>SUM(R1475:R1484)</f>
        <v>0.068096000000000004</v>
      </c>
      <c r="S1474" s="213"/>
      <c r="T1474" s="215">
        <f>SUM(T1475:T1484)</f>
        <v>0</v>
      </c>
      <c r="AR1474" s="216" t="s">
        <v>79</v>
      </c>
      <c r="AT1474" s="217" t="s">
        <v>68</v>
      </c>
      <c r="AU1474" s="217" t="s">
        <v>77</v>
      </c>
      <c r="AY1474" s="216" t="s">
        <v>174</v>
      </c>
      <c r="BK1474" s="218">
        <f>SUM(BK1475:BK1484)</f>
        <v>0</v>
      </c>
    </row>
    <row r="1475" s="1" customFormat="1" ht="16.5" customHeight="1">
      <c r="B1475" s="46"/>
      <c r="C1475" s="221" t="s">
        <v>1059</v>
      </c>
      <c r="D1475" s="221" t="s">
        <v>176</v>
      </c>
      <c r="E1475" s="222" t="s">
        <v>1897</v>
      </c>
      <c r="F1475" s="223" t="s">
        <v>1898</v>
      </c>
      <c r="G1475" s="224" t="s">
        <v>201</v>
      </c>
      <c r="H1475" s="225">
        <v>74.909999999999997</v>
      </c>
      <c r="I1475" s="226"/>
      <c r="J1475" s="227">
        <f>ROUND(I1475*H1475,2)</f>
        <v>0</v>
      </c>
      <c r="K1475" s="223" t="s">
        <v>21</v>
      </c>
      <c r="L1475" s="72"/>
      <c r="M1475" s="228" t="s">
        <v>21</v>
      </c>
      <c r="N1475" s="229" t="s">
        <v>40</v>
      </c>
      <c r="O1475" s="47"/>
      <c r="P1475" s="230">
        <f>O1475*H1475</f>
        <v>0</v>
      </c>
      <c r="Q1475" s="230">
        <v>0</v>
      </c>
      <c r="R1475" s="230">
        <f>Q1475*H1475</f>
        <v>0</v>
      </c>
      <c r="S1475" s="230">
        <v>0</v>
      </c>
      <c r="T1475" s="231">
        <f>S1475*H1475</f>
        <v>0</v>
      </c>
      <c r="AR1475" s="24" t="s">
        <v>214</v>
      </c>
      <c r="AT1475" s="24" t="s">
        <v>176</v>
      </c>
      <c r="AU1475" s="24" t="s">
        <v>79</v>
      </c>
      <c r="AY1475" s="24" t="s">
        <v>174</v>
      </c>
      <c r="BE1475" s="232">
        <f>IF(N1475="základní",J1475,0)</f>
        <v>0</v>
      </c>
      <c r="BF1475" s="232">
        <f>IF(N1475="snížená",J1475,0)</f>
        <v>0</v>
      </c>
      <c r="BG1475" s="232">
        <f>IF(N1475="zákl. přenesená",J1475,0)</f>
        <v>0</v>
      </c>
      <c r="BH1475" s="232">
        <f>IF(N1475="sníž. přenesená",J1475,0)</f>
        <v>0</v>
      </c>
      <c r="BI1475" s="232">
        <f>IF(N1475="nulová",J1475,0)</f>
        <v>0</v>
      </c>
      <c r="BJ1475" s="24" t="s">
        <v>77</v>
      </c>
      <c r="BK1475" s="232">
        <f>ROUND(I1475*H1475,2)</f>
        <v>0</v>
      </c>
      <c r="BL1475" s="24" t="s">
        <v>214</v>
      </c>
      <c r="BM1475" s="24" t="s">
        <v>1899</v>
      </c>
    </row>
    <row r="1476" s="13" customFormat="1">
      <c r="B1476" s="256"/>
      <c r="C1476" s="257"/>
      <c r="D1476" s="235" t="s">
        <v>182</v>
      </c>
      <c r="E1476" s="258" t="s">
        <v>21</v>
      </c>
      <c r="F1476" s="259" t="s">
        <v>1413</v>
      </c>
      <c r="G1476" s="257"/>
      <c r="H1476" s="258" t="s">
        <v>21</v>
      </c>
      <c r="I1476" s="260"/>
      <c r="J1476" s="257"/>
      <c r="K1476" s="257"/>
      <c r="L1476" s="261"/>
      <c r="M1476" s="262"/>
      <c r="N1476" s="263"/>
      <c r="O1476" s="263"/>
      <c r="P1476" s="263"/>
      <c r="Q1476" s="263"/>
      <c r="R1476" s="263"/>
      <c r="S1476" s="263"/>
      <c r="T1476" s="264"/>
      <c r="AT1476" s="265" t="s">
        <v>182</v>
      </c>
      <c r="AU1476" s="265" t="s">
        <v>79</v>
      </c>
      <c r="AV1476" s="13" t="s">
        <v>77</v>
      </c>
      <c r="AW1476" s="13" t="s">
        <v>33</v>
      </c>
      <c r="AX1476" s="13" t="s">
        <v>69</v>
      </c>
      <c r="AY1476" s="265" t="s">
        <v>174</v>
      </c>
    </row>
    <row r="1477" s="11" customFormat="1">
      <c r="B1477" s="233"/>
      <c r="C1477" s="234"/>
      <c r="D1477" s="235" t="s">
        <v>182</v>
      </c>
      <c r="E1477" s="236" t="s">
        <v>21</v>
      </c>
      <c r="F1477" s="237" t="s">
        <v>1414</v>
      </c>
      <c r="G1477" s="234"/>
      <c r="H1477" s="238">
        <v>74.909999999999997</v>
      </c>
      <c r="I1477" s="239"/>
      <c r="J1477" s="234"/>
      <c r="K1477" s="234"/>
      <c r="L1477" s="240"/>
      <c r="M1477" s="241"/>
      <c r="N1477" s="242"/>
      <c r="O1477" s="242"/>
      <c r="P1477" s="242"/>
      <c r="Q1477" s="242"/>
      <c r="R1477" s="242"/>
      <c r="S1477" s="242"/>
      <c r="T1477" s="243"/>
      <c r="AT1477" s="244" t="s">
        <v>182</v>
      </c>
      <c r="AU1477" s="244" t="s">
        <v>79</v>
      </c>
      <c r="AV1477" s="11" t="s">
        <v>79</v>
      </c>
      <c r="AW1477" s="11" t="s">
        <v>33</v>
      </c>
      <c r="AX1477" s="11" t="s">
        <v>69</v>
      </c>
      <c r="AY1477" s="244" t="s">
        <v>174</v>
      </c>
    </row>
    <row r="1478" s="12" customFormat="1">
      <c r="B1478" s="245"/>
      <c r="C1478" s="246"/>
      <c r="D1478" s="235" t="s">
        <v>182</v>
      </c>
      <c r="E1478" s="247" t="s">
        <v>21</v>
      </c>
      <c r="F1478" s="248" t="s">
        <v>184</v>
      </c>
      <c r="G1478" s="246"/>
      <c r="H1478" s="249">
        <v>74.909999999999997</v>
      </c>
      <c r="I1478" s="250"/>
      <c r="J1478" s="246"/>
      <c r="K1478" s="246"/>
      <c r="L1478" s="251"/>
      <c r="M1478" s="252"/>
      <c r="N1478" s="253"/>
      <c r="O1478" s="253"/>
      <c r="P1478" s="253"/>
      <c r="Q1478" s="253"/>
      <c r="R1478" s="253"/>
      <c r="S1478" s="253"/>
      <c r="T1478" s="254"/>
      <c r="AT1478" s="255" t="s">
        <v>182</v>
      </c>
      <c r="AU1478" s="255" t="s">
        <v>79</v>
      </c>
      <c r="AV1478" s="12" t="s">
        <v>181</v>
      </c>
      <c r="AW1478" s="12" t="s">
        <v>33</v>
      </c>
      <c r="AX1478" s="12" t="s">
        <v>77</v>
      </c>
      <c r="AY1478" s="255" t="s">
        <v>174</v>
      </c>
    </row>
    <row r="1479" s="1" customFormat="1" ht="16.5" customHeight="1">
      <c r="B1479" s="46"/>
      <c r="C1479" s="221" t="s">
        <v>1900</v>
      </c>
      <c r="D1479" s="221" t="s">
        <v>176</v>
      </c>
      <c r="E1479" s="222" t="s">
        <v>1901</v>
      </c>
      <c r="F1479" s="223" t="s">
        <v>1902</v>
      </c>
      <c r="G1479" s="224" t="s">
        <v>201</v>
      </c>
      <c r="H1479" s="225">
        <v>5</v>
      </c>
      <c r="I1479" s="226"/>
      <c r="J1479" s="227">
        <f>ROUND(I1479*H1479,2)</f>
        <v>0</v>
      </c>
      <c r="K1479" s="223" t="s">
        <v>21</v>
      </c>
      <c r="L1479" s="72"/>
      <c r="M1479" s="228" t="s">
        <v>21</v>
      </c>
      <c r="N1479" s="229" t="s">
        <v>40</v>
      </c>
      <c r="O1479" s="47"/>
      <c r="P1479" s="230">
        <f>O1479*H1479</f>
        <v>0</v>
      </c>
      <c r="Q1479" s="230">
        <v>0</v>
      </c>
      <c r="R1479" s="230">
        <f>Q1479*H1479</f>
        <v>0</v>
      </c>
      <c r="S1479" s="230">
        <v>0</v>
      </c>
      <c r="T1479" s="231">
        <f>S1479*H1479</f>
        <v>0</v>
      </c>
      <c r="AR1479" s="24" t="s">
        <v>214</v>
      </c>
      <c r="AT1479" s="24" t="s">
        <v>176</v>
      </c>
      <c r="AU1479" s="24" t="s">
        <v>79</v>
      </c>
      <c r="AY1479" s="24" t="s">
        <v>174</v>
      </c>
      <c r="BE1479" s="232">
        <f>IF(N1479="základní",J1479,0)</f>
        <v>0</v>
      </c>
      <c r="BF1479" s="232">
        <f>IF(N1479="snížená",J1479,0)</f>
        <v>0</v>
      </c>
      <c r="BG1479" s="232">
        <f>IF(N1479="zákl. přenesená",J1479,0)</f>
        <v>0</v>
      </c>
      <c r="BH1479" s="232">
        <f>IF(N1479="sníž. přenesená",J1479,0)</f>
        <v>0</v>
      </c>
      <c r="BI1479" s="232">
        <f>IF(N1479="nulová",J1479,0)</f>
        <v>0</v>
      </c>
      <c r="BJ1479" s="24" t="s">
        <v>77</v>
      </c>
      <c r="BK1479" s="232">
        <f>ROUND(I1479*H1479,2)</f>
        <v>0</v>
      </c>
      <c r="BL1479" s="24" t="s">
        <v>214</v>
      </c>
      <c r="BM1479" s="24" t="s">
        <v>1903</v>
      </c>
    </row>
    <row r="1480" s="11" customFormat="1">
      <c r="B1480" s="233"/>
      <c r="C1480" s="234"/>
      <c r="D1480" s="235" t="s">
        <v>182</v>
      </c>
      <c r="E1480" s="236" t="s">
        <v>21</v>
      </c>
      <c r="F1480" s="237" t="s">
        <v>1904</v>
      </c>
      <c r="G1480" s="234"/>
      <c r="H1480" s="238">
        <v>5</v>
      </c>
      <c r="I1480" s="239"/>
      <c r="J1480" s="234"/>
      <c r="K1480" s="234"/>
      <c r="L1480" s="240"/>
      <c r="M1480" s="241"/>
      <c r="N1480" s="242"/>
      <c r="O1480" s="242"/>
      <c r="P1480" s="242"/>
      <c r="Q1480" s="242"/>
      <c r="R1480" s="242"/>
      <c r="S1480" s="242"/>
      <c r="T1480" s="243"/>
      <c r="AT1480" s="244" t="s">
        <v>182</v>
      </c>
      <c r="AU1480" s="244" t="s">
        <v>79</v>
      </c>
      <c r="AV1480" s="11" t="s">
        <v>79</v>
      </c>
      <c r="AW1480" s="11" t="s">
        <v>33</v>
      </c>
      <c r="AX1480" s="11" t="s">
        <v>69</v>
      </c>
      <c r="AY1480" s="244" t="s">
        <v>174</v>
      </c>
    </row>
    <row r="1481" s="12" customFormat="1">
      <c r="B1481" s="245"/>
      <c r="C1481" s="246"/>
      <c r="D1481" s="235" t="s">
        <v>182</v>
      </c>
      <c r="E1481" s="247" t="s">
        <v>21</v>
      </c>
      <c r="F1481" s="248" t="s">
        <v>184</v>
      </c>
      <c r="G1481" s="246"/>
      <c r="H1481" s="249">
        <v>5</v>
      </c>
      <c r="I1481" s="250"/>
      <c r="J1481" s="246"/>
      <c r="K1481" s="246"/>
      <c r="L1481" s="251"/>
      <c r="M1481" s="252"/>
      <c r="N1481" s="253"/>
      <c r="O1481" s="253"/>
      <c r="P1481" s="253"/>
      <c r="Q1481" s="253"/>
      <c r="R1481" s="253"/>
      <c r="S1481" s="253"/>
      <c r="T1481" s="254"/>
      <c r="AT1481" s="255" t="s">
        <v>182</v>
      </c>
      <c r="AU1481" s="255" t="s">
        <v>79</v>
      </c>
      <c r="AV1481" s="12" t="s">
        <v>181</v>
      </c>
      <c r="AW1481" s="12" t="s">
        <v>33</v>
      </c>
      <c r="AX1481" s="12" t="s">
        <v>77</v>
      </c>
      <c r="AY1481" s="255" t="s">
        <v>174</v>
      </c>
    </row>
    <row r="1482" s="1" customFormat="1" ht="16.5" customHeight="1">
      <c r="B1482" s="46"/>
      <c r="C1482" s="221" t="s">
        <v>1066</v>
      </c>
      <c r="D1482" s="221" t="s">
        <v>176</v>
      </c>
      <c r="E1482" s="222" t="s">
        <v>1905</v>
      </c>
      <c r="F1482" s="223" t="s">
        <v>1906</v>
      </c>
      <c r="G1482" s="224" t="s">
        <v>201</v>
      </c>
      <c r="H1482" s="225">
        <v>212.80000000000001</v>
      </c>
      <c r="I1482" s="226"/>
      <c r="J1482" s="227">
        <f>ROUND(I1482*H1482,2)</f>
        <v>0</v>
      </c>
      <c r="K1482" s="223" t="s">
        <v>180</v>
      </c>
      <c r="L1482" s="72"/>
      <c r="M1482" s="228" t="s">
        <v>21</v>
      </c>
      <c r="N1482" s="229" t="s">
        <v>40</v>
      </c>
      <c r="O1482" s="47"/>
      <c r="P1482" s="230">
        <f>O1482*H1482</f>
        <v>0</v>
      </c>
      <c r="Q1482" s="230">
        <v>0.00032000000000000003</v>
      </c>
      <c r="R1482" s="230">
        <f>Q1482*H1482</f>
        <v>0.068096000000000004</v>
      </c>
      <c r="S1482" s="230">
        <v>0</v>
      </c>
      <c r="T1482" s="231">
        <f>S1482*H1482</f>
        <v>0</v>
      </c>
      <c r="AR1482" s="24" t="s">
        <v>214</v>
      </c>
      <c r="AT1482" s="24" t="s">
        <v>176</v>
      </c>
      <c r="AU1482" s="24" t="s">
        <v>79</v>
      </c>
      <c r="AY1482" s="24" t="s">
        <v>174</v>
      </c>
      <c r="BE1482" s="232">
        <f>IF(N1482="základní",J1482,0)</f>
        <v>0</v>
      </c>
      <c r="BF1482" s="232">
        <f>IF(N1482="snížená",J1482,0)</f>
        <v>0</v>
      </c>
      <c r="BG1482" s="232">
        <f>IF(N1482="zákl. přenesená",J1482,0)</f>
        <v>0</v>
      </c>
      <c r="BH1482" s="232">
        <f>IF(N1482="sníž. přenesená",J1482,0)</f>
        <v>0</v>
      </c>
      <c r="BI1482" s="232">
        <f>IF(N1482="nulová",J1482,0)</f>
        <v>0</v>
      </c>
      <c r="BJ1482" s="24" t="s">
        <v>77</v>
      </c>
      <c r="BK1482" s="232">
        <f>ROUND(I1482*H1482,2)</f>
        <v>0</v>
      </c>
      <c r="BL1482" s="24" t="s">
        <v>214</v>
      </c>
      <c r="BM1482" s="24" t="s">
        <v>1907</v>
      </c>
    </row>
    <row r="1483" s="11" customFormat="1">
      <c r="B1483" s="233"/>
      <c r="C1483" s="234"/>
      <c r="D1483" s="235" t="s">
        <v>182</v>
      </c>
      <c r="E1483" s="236" t="s">
        <v>21</v>
      </c>
      <c r="F1483" s="237" t="s">
        <v>1908</v>
      </c>
      <c r="G1483" s="234"/>
      <c r="H1483" s="238">
        <v>212.80000000000001</v>
      </c>
      <c r="I1483" s="239"/>
      <c r="J1483" s="234"/>
      <c r="K1483" s="234"/>
      <c r="L1483" s="240"/>
      <c r="M1483" s="241"/>
      <c r="N1483" s="242"/>
      <c r="O1483" s="242"/>
      <c r="P1483" s="242"/>
      <c r="Q1483" s="242"/>
      <c r="R1483" s="242"/>
      <c r="S1483" s="242"/>
      <c r="T1483" s="243"/>
      <c r="AT1483" s="244" t="s">
        <v>182</v>
      </c>
      <c r="AU1483" s="244" t="s">
        <v>79</v>
      </c>
      <c r="AV1483" s="11" t="s">
        <v>79</v>
      </c>
      <c r="AW1483" s="11" t="s">
        <v>33</v>
      </c>
      <c r="AX1483" s="11" t="s">
        <v>69</v>
      </c>
      <c r="AY1483" s="244" t="s">
        <v>174</v>
      </c>
    </row>
    <row r="1484" s="12" customFormat="1">
      <c r="B1484" s="245"/>
      <c r="C1484" s="246"/>
      <c r="D1484" s="235" t="s">
        <v>182</v>
      </c>
      <c r="E1484" s="247" t="s">
        <v>21</v>
      </c>
      <c r="F1484" s="248" t="s">
        <v>184</v>
      </c>
      <c r="G1484" s="246"/>
      <c r="H1484" s="249">
        <v>212.80000000000001</v>
      </c>
      <c r="I1484" s="250"/>
      <c r="J1484" s="246"/>
      <c r="K1484" s="246"/>
      <c r="L1484" s="251"/>
      <c r="M1484" s="252"/>
      <c r="N1484" s="253"/>
      <c r="O1484" s="253"/>
      <c r="P1484" s="253"/>
      <c r="Q1484" s="253"/>
      <c r="R1484" s="253"/>
      <c r="S1484" s="253"/>
      <c r="T1484" s="254"/>
      <c r="AT1484" s="255" t="s">
        <v>182</v>
      </c>
      <c r="AU1484" s="255" t="s">
        <v>79</v>
      </c>
      <c r="AV1484" s="12" t="s">
        <v>181</v>
      </c>
      <c r="AW1484" s="12" t="s">
        <v>33</v>
      </c>
      <c r="AX1484" s="12" t="s">
        <v>77</v>
      </c>
      <c r="AY1484" s="255" t="s">
        <v>174</v>
      </c>
    </row>
    <row r="1485" s="10" customFormat="1" ht="29.88" customHeight="1">
      <c r="B1485" s="205"/>
      <c r="C1485" s="206"/>
      <c r="D1485" s="207" t="s">
        <v>68</v>
      </c>
      <c r="E1485" s="219" t="s">
        <v>1909</v>
      </c>
      <c r="F1485" s="219" t="s">
        <v>1910</v>
      </c>
      <c r="G1485" s="206"/>
      <c r="H1485" s="206"/>
      <c r="I1485" s="209"/>
      <c r="J1485" s="220">
        <f>BK1485</f>
        <v>0</v>
      </c>
      <c r="K1485" s="206"/>
      <c r="L1485" s="211"/>
      <c r="M1485" s="212"/>
      <c r="N1485" s="213"/>
      <c r="O1485" s="213"/>
      <c r="P1485" s="214">
        <f>SUM(P1486:P1511)</f>
        <v>0</v>
      </c>
      <c r="Q1485" s="213"/>
      <c r="R1485" s="214">
        <f>SUM(R1486:R1511)</f>
        <v>3.5746599200000002</v>
      </c>
      <c r="S1485" s="213"/>
      <c r="T1485" s="215">
        <f>SUM(T1486:T1511)</f>
        <v>0.61100441999999999</v>
      </c>
      <c r="AR1485" s="216" t="s">
        <v>79</v>
      </c>
      <c r="AT1485" s="217" t="s">
        <v>68</v>
      </c>
      <c r="AU1485" s="217" t="s">
        <v>77</v>
      </c>
      <c r="AY1485" s="216" t="s">
        <v>174</v>
      </c>
      <c r="BK1485" s="218">
        <f>SUM(BK1486:BK1511)</f>
        <v>0</v>
      </c>
    </row>
    <row r="1486" s="1" customFormat="1" ht="16.5" customHeight="1">
      <c r="B1486" s="46"/>
      <c r="C1486" s="221" t="s">
        <v>1911</v>
      </c>
      <c r="D1486" s="221" t="s">
        <v>176</v>
      </c>
      <c r="E1486" s="222" t="s">
        <v>1912</v>
      </c>
      <c r="F1486" s="223" t="s">
        <v>1913</v>
      </c>
      <c r="G1486" s="224" t="s">
        <v>201</v>
      </c>
      <c r="H1486" s="225">
        <v>1970.982</v>
      </c>
      <c r="I1486" s="226"/>
      <c r="J1486" s="227">
        <f>ROUND(I1486*H1486,2)</f>
        <v>0</v>
      </c>
      <c r="K1486" s="223" t="s">
        <v>180</v>
      </c>
      <c r="L1486" s="72"/>
      <c r="M1486" s="228" t="s">
        <v>21</v>
      </c>
      <c r="N1486" s="229" t="s">
        <v>40</v>
      </c>
      <c r="O1486" s="47"/>
      <c r="P1486" s="230">
        <f>O1486*H1486</f>
        <v>0</v>
      </c>
      <c r="Q1486" s="230">
        <v>0.001</v>
      </c>
      <c r="R1486" s="230">
        <f>Q1486*H1486</f>
        <v>1.970982</v>
      </c>
      <c r="S1486" s="230">
        <v>0.00031</v>
      </c>
      <c r="T1486" s="231">
        <f>S1486*H1486</f>
        <v>0.61100441999999999</v>
      </c>
      <c r="AR1486" s="24" t="s">
        <v>214</v>
      </c>
      <c r="AT1486" s="24" t="s">
        <v>176</v>
      </c>
      <c r="AU1486" s="24" t="s">
        <v>79</v>
      </c>
      <c r="AY1486" s="24" t="s">
        <v>174</v>
      </c>
      <c r="BE1486" s="232">
        <f>IF(N1486="základní",J1486,0)</f>
        <v>0</v>
      </c>
      <c r="BF1486" s="232">
        <f>IF(N1486="snížená",J1486,0)</f>
        <v>0</v>
      </c>
      <c r="BG1486" s="232">
        <f>IF(N1486="zákl. přenesená",J1486,0)</f>
        <v>0</v>
      </c>
      <c r="BH1486" s="232">
        <f>IF(N1486="sníž. přenesená",J1486,0)</f>
        <v>0</v>
      </c>
      <c r="BI1486" s="232">
        <f>IF(N1486="nulová",J1486,0)</f>
        <v>0</v>
      </c>
      <c r="BJ1486" s="24" t="s">
        <v>77</v>
      </c>
      <c r="BK1486" s="232">
        <f>ROUND(I1486*H1486,2)</f>
        <v>0</v>
      </c>
      <c r="BL1486" s="24" t="s">
        <v>214</v>
      </c>
      <c r="BM1486" s="24" t="s">
        <v>1914</v>
      </c>
    </row>
    <row r="1487" s="11" customFormat="1">
      <c r="B1487" s="233"/>
      <c r="C1487" s="234"/>
      <c r="D1487" s="235" t="s">
        <v>182</v>
      </c>
      <c r="E1487" s="236" t="s">
        <v>21</v>
      </c>
      <c r="F1487" s="237" t="s">
        <v>1915</v>
      </c>
      <c r="G1487" s="234"/>
      <c r="H1487" s="238">
        <v>140.40000000000001</v>
      </c>
      <c r="I1487" s="239"/>
      <c r="J1487" s="234"/>
      <c r="K1487" s="234"/>
      <c r="L1487" s="240"/>
      <c r="M1487" s="241"/>
      <c r="N1487" s="242"/>
      <c r="O1487" s="242"/>
      <c r="P1487" s="242"/>
      <c r="Q1487" s="242"/>
      <c r="R1487" s="242"/>
      <c r="S1487" s="242"/>
      <c r="T1487" s="243"/>
      <c r="AT1487" s="244" t="s">
        <v>182</v>
      </c>
      <c r="AU1487" s="244" t="s">
        <v>79</v>
      </c>
      <c r="AV1487" s="11" t="s">
        <v>79</v>
      </c>
      <c r="AW1487" s="11" t="s">
        <v>33</v>
      </c>
      <c r="AX1487" s="11" t="s">
        <v>69</v>
      </c>
      <c r="AY1487" s="244" t="s">
        <v>174</v>
      </c>
    </row>
    <row r="1488" s="11" customFormat="1">
      <c r="B1488" s="233"/>
      <c r="C1488" s="234"/>
      <c r="D1488" s="235" t="s">
        <v>182</v>
      </c>
      <c r="E1488" s="236" t="s">
        <v>21</v>
      </c>
      <c r="F1488" s="237" t="s">
        <v>1916</v>
      </c>
      <c r="G1488" s="234"/>
      <c r="H1488" s="238">
        <v>1830.5820000000001</v>
      </c>
      <c r="I1488" s="239"/>
      <c r="J1488" s="234"/>
      <c r="K1488" s="234"/>
      <c r="L1488" s="240"/>
      <c r="M1488" s="241"/>
      <c r="N1488" s="242"/>
      <c r="O1488" s="242"/>
      <c r="P1488" s="242"/>
      <c r="Q1488" s="242"/>
      <c r="R1488" s="242"/>
      <c r="S1488" s="242"/>
      <c r="T1488" s="243"/>
      <c r="AT1488" s="244" t="s">
        <v>182</v>
      </c>
      <c r="AU1488" s="244" t="s">
        <v>79</v>
      </c>
      <c r="AV1488" s="11" t="s">
        <v>79</v>
      </c>
      <c r="AW1488" s="11" t="s">
        <v>33</v>
      </c>
      <c r="AX1488" s="11" t="s">
        <v>69</v>
      </c>
      <c r="AY1488" s="244" t="s">
        <v>174</v>
      </c>
    </row>
    <row r="1489" s="12" customFormat="1">
      <c r="B1489" s="245"/>
      <c r="C1489" s="246"/>
      <c r="D1489" s="235" t="s">
        <v>182</v>
      </c>
      <c r="E1489" s="247" t="s">
        <v>21</v>
      </c>
      <c r="F1489" s="248" t="s">
        <v>184</v>
      </c>
      <c r="G1489" s="246"/>
      <c r="H1489" s="249">
        <v>1970.982</v>
      </c>
      <c r="I1489" s="250"/>
      <c r="J1489" s="246"/>
      <c r="K1489" s="246"/>
      <c r="L1489" s="251"/>
      <c r="M1489" s="252"/>
      <c r="N1489" s="253"/>
      <c r="O1489" s="253"/>
      <c r="P1489" s="253"/>
      <c r="Q1489" s="253"/>
      <c r="R1489" s="253"/>
      <c r="S1489" s="253"/>
      <c r="T1489" s="254"/>
      <c r="AT1489" s="255" t="s">
        <v>182</v>
      </c>
      <c r="AU1489" s="255" t="s">
        <v>79</v>
      </c>
      <c r="AV1489" s="12" t="s">
        <v>181</v>
      </c>
      <c r="AW1489" s="12" t="s">
        <v>33</v>
      </c>
      <c r="AX1489" s="12" t="s">
        <v>77</v>
      </c>
      <c r="AY1489" s="255" t="s">
        <v>174</v>
      </c>
    </row>
    <row r="1490" s="1" customFormat="1" ht="16.5" customHeight="1">
      <c r="B1490" s="46"/>
      <c r="C1490" s="221" t="s">
        <v>1070</v>
      </c>
      <c r="D1490" s="221" t="s">
        <v>176</v>
      </c>
      <c r="E1490" s="222" t="s">
        <v>1917</v>
      </c>
      <c r="F1490" s="223" t="s">
        <v>1918</v>
      </c>
      <c r="G1490" s="224" t="s">
        <v>201</v>
      </c>
      <c r="H1490" s="225">
        <v>1970.982</v>
      </c>
      <c r="I1490" s="226"/>
      <c r="J1490" s="227">
        <f>ROUND(I1490*H1490,2)</f>
        <v>0</v>
      </c>
      <c r="K1490" s="223" t="s">
        <v>180</v>
      </c>
      <c r="L1490" s="72"/>
      <c r="M1490" s="228" t="s">
        <v>21</v>
      </c>
      <c r="N1490" s="229" t="s">
        <v>40</v>
      </c>
      <c r="O1490" s="47"/>
      <c r="P1490" s="230">
        <f>O1490*H1490</f>
        <v>0</v>
      </c>
      <c r="Q1490" s="230">
        <v>0</v>
      </c>
      <c r="R1490" s="230">
        <f>Q1490*H1490</f>
        <v>0</v>
      </c>
      <c r="S1490" s="230">
        <v>0</v>
      </c>
      <c r="T1490" s="231">
        <f>S1490*H1490</f>
        <v>0</v>
      </c>
      <c r="AR1490" s="24" t="s">
        <v>214</v>
      </c>
      <c r="AT1490" s="24" t="s">
        <v>176</v>
      </c>
      <c r="AU1490" s="24" t="s">
        <v>79</v>
      </c>
      <c r="AY1490" s="24" t="s">
        <v>174</v>
      </c>
      <c r="BE1490" s="232">
        <f>IF(N1490="základní",J1490,0)</f>
        <v>0</v>
      </c>
      <c r="BF1490" s="232">
        <f>IF(N1490="snížená",J1490,0)</f>
        <v>0</v>
      </c>
      <c r="BG1490" s="232">
        <f>IF(N1490="zákl. přenesená",J1490,0)</f>
        <v>0</v>
      </c>
      <c r="BH1490" s="232">
        <f>IF(N1490="sníž. přenesená",J1490,0)</f>
        <v>0</v>
      </c>
      <c r="BI1490" s="232">
        <f>IF(N1490="nulová",J1490,0)</f>
        <v>0</v>
      </c>
      <c r="BJ1490" s="24" t="s">
        <v>77</v>
      </c>
      <c r="BK1490" s="232">
        <f>ROUND(I1490*H1490,2)</f>
        <v>0</v>
      </c>
      <c r="BL1490" s="24" t="s">
        <v>214</v>
      </c>
      <c r="BM1490" s="24" t="s">
        <v>1919</v>
      </c>
    </row>
    <row r="1491" s="1" customFormat="1" ht="25.5" customHeight="1">
      <c r="B1491" s="46"/>
      <c r="C1491" s="221" t="s">
        <v>1920</v>
      </c>
      <c r="D1491" s="221" t="s">
        <v>176</v>
      </c>
      <c r="E1491" s="222" t="s">
        <v>1921</v>
      </c>
      <c r="F1491" s="223" t="s">
        <v>1922</v>
      </c>
      <c r="G1491" s="224" t="s">
        <v>201</v>
      </c>
      <c r="H1491" s="225">
        <v>6167.9920000000002</v>
      </c>
      <c r="I1491" s="226"/>
      <c r="J1491" s="227">
        <f>ROUND(I1491*H1491,2)</f>
        <v>0</v>
      </c>
      <c r="K1491" s="223" t="s">
        <v>180</v>
      </c>
      <c r="L1491" s="72"/>
      <c r="M1491" s="228" t="s">
        <v>21</v>
      </c>
      <c r="N1491" s="229" t="s">
        <v>40</v>
      </c>
      <c r="O1491" s="47"/>
      <c r="P1491" s="230">
        <f>O1491*H1491</f>
        <v>0</v>
      </c>
      <c r="Q1491" s="230">
        <v>0.00025999999999999998</v>
      </c>
      <c r="R1491" s="230">
        <f>Q1491*H1491</f>
        <v>1.60367792</v>
      </c>
      <c r="S1491" s="230">
        <v>0</v>
      </c>
      <c r="T1491" s="231">
        <f>S1491*H1491</f>
        <v>0</v>
      </c>
      <c r="AR1491" s="24" t="s">
        <v>214</v>
      </c>
      <c r="AT1491" s="24" t="s">
        <v>176</v>
      </c>
      <c r="AU1491" s="24" t="s">
        <v>79</v>
      </c>
      <c r="AY1491" s="24" t="s">
        <v>174</v>
      </c>
      <c r="BE1491" s="232">
        <f>IF(N1491="základní",J1491,0)</f>
        <v>0</v>
      </c>
      <c r="BF1491" s="232">
        <f>IF(N1491="snížená",J1491,0)</f>
        <v>0</v>
      </c>
      <c r="BG1491" s="232">
        <f>IF(N1491="zákl. přenesená",J1491,0)</f>
        <v>0</v>
      </c>
      <c r="BH1491" s="232">
        <f>IF(N1491="sníž. přenesená",J1491,0)</f>
        <v>0</v>
      </c>
      <c r="BI1491" s="232">
        <f>IF(N1491="nulová",J1491,0)</f>
        <v>0</v>
      </c>
      <c r="BJ1491" s="24" t="s">
        <v>77</v>
      </c>
      <c r="BK1491" s="232">
        <f>ROUND(I1491*H1491,2)</f>
        <v>0</v>
      </c>
      <c r="BL1491" s="24" t="s">
        <v>214</v>
      </c>
      <c r="BM1491" s="24" t="s">
        <v>1923</v>
      </c>
    </row>
    <row r="1492" s="13" customFormat="1">
      <c r="B1492" s="256"/>
      <c r="C1492" s="257"/>
      <c r="D1492" s="235" t="s">
        <v>182</v>
      </c>
      <c r="E1492" s="258" t="s">
        <v>21</v>
      </c>
      <c r="F1492" s="259" t="s">
        <v>342</v>
      </c>
      <c r="G1492" s="257"/>
      <c r="H1492" s="258" t="s">
        <v>21</v>
      </c>
      <c r="I1492" s="260"/>
      <c r="J1492" s="257"/>
      <c r="K1492" s="257"/>
      <c r="L1492" s="261"/>
      <c r="M1492" s="262"/>
      <c r="N1492" s="263"/>
      <c r="O1492" s="263"/>
      <c r="P1492" s="263"/>
      <c r="Q1492" s="263"/>
      <c r="R1492" s="263"/>
      <c r="S1492" s="263"/>
      <c r="T1492" s="264"/>
      <c r="AT1492" s="265" t="s">
        <v>182</v>
      </c>
      <c r="AU1492" s="265" t="s">
        <v>79</v>
      </c>
      <c r="AV1492" s="13" t="s">
        <v>77</v>
      </c>
      <c r="AW1492" s="13" t="s">
        <v>33</v>
      </c>
      <c r="AX1492" s="13" t="s">
        <v>69</v>
      </c>
      <c r="AY1492" s="265" t="s">
        <v>174</v>
      </c>
    </row>
    <row r="1493" s="13" customFormat="1">
      <c r="B1493" s="256"/>
      <c r="C1493" s="257"/>
      <c r="D1493" s="235" t="s">
        <v>182</v>
      </c>
      <c r="E1493" s="258" t="s">
        <v>21</v>
      </c>
      <c r="F1493" s="259" t="s">
        <v>1924</v>
      </c>
      <c r="G1493" s="257"/>
      <c r="H1493" s="258" t="s">
        <v>21</v>
      </c>
      <c r="I1493" s="260"/>
      <c r="J1493" s="257"/>
      <c r="K1493" s="257"/>
      <c r="L1493" s="261"/>
      <c r="M1493" s="262"/>
      <c r="N1493" s="263"/>
      <c r="O1493" s="263"/>
      <c r="P1493" s="263"/>
      <c r="Q1493" s="263"/>
      <c r="R1493" s="263"/>
      <c r="S1493" s="263"/>
      <c r="T1493" s="264"/>
      <c r="AT1493" s="265" t="s">
        <v>182</v>
      </c>
      <c r="AU1493" s="265" t="s">
        <v>79</v>
      </c>
      <c r="AV1493" s="13" t="s">
        <v>77</v>
      </c>
      <c r="AW1493" s="13" t="s">
        <v>33</v>
      </c>
      <c r="AX1493" s="13" t="s">
        <v>69</v>
      </c>
      <c r="AY1493" s="265" t="s">
        <v>174</v>
      </c>
    </row>
    <row r="1494" s="13" customFormat="1">
      <c r="B1494" s="256"/>
      <c r="C1494" s="257"/>
      <c r="D1494" s="235" t="s">
        <v>182</v>
      </c>
      <c r="E1494" s="258" t="s">
        <v>21</v>
      </c>
      <c r="F1494" s="259" t="s">
        <v>1306</v>
      </c>
      <c r="G1494" s="257"/>
      <c r="H1494" s="258" t="s">
        <v>21</v>
      </c>
      <c r="I1494" s="260"/>
      <c r="J1494" s="257"/>
      <c r="K1494" s="257"/>
      <c r="L1494" s="261"/>
      <c r="M1494" s="262"/>
      <c r="N1494" s="263"/>
      <c r="O1494" s="263"/>
      <c r="P1494" s="263"/>
      <c r="Q1494" s="263"/>
      <c r="R1494" s="263"/>
      <c r="S1494" s="263"/>
      <c r="T1494" s="264"/>
      <c r="AT1494" s="265" t="s">
        <v>182</v>
      </c>
      <c r="AU1494" s="265" t="s">
        <v>79</v>
      </c>
      <c r="AV1494" s="13" t="s">
        <v>77</v>
      </c>
      <c r="AW1494" s="13" t="s">
        <v>33</v>
      </c>
      <c r="AX1494" s="13" t="s">
        <v>69</v>
      </c>
      <c r="AY1494" s="265" t="s">
        <v>174</v>
      </c>
    </row>
    <row r="1495" s="11" customFormat="1">
      <c r="B1495" s="233"/>
      <c r="C1495" s="234"/>
      <c r="D1495" s="235" t="s">
        <v>182</v>
      </c>
      <c r="E1495" s="236" t="s">
        <v>21</v>
      </c>
      <c r="F1495" s="237" t="s">
        <v>1307</v>
      </c>
      <c r="G1495" s="234"/>
      <c r="H1495" s="238">
        <v>38.100000000000001</v>
      </c>
      <c r="I1495" s="239"/>
      <c r="J1495" s="234"/>
      <c r="K1495" s="234"/>
      <c r="L1495" s="240"/>
      <c r="M1495" s="241"/>
      <c r="N1495" s="242"/>
      <c r="O1495" s="242"/>
      <c r="P1495" s="242"/>
      <c r="Q1495" s="242"/>
      <c r="R1495" s="242"/>
      <c r="S1495" s="242"/>
      <c r="T1495" s="243"/>
      <c r="AT1495" s="244" t="s">
        <v>182</v>
      </c>
      <c r="AU1495" s="244" t="s">
        <v>79</v>
      </c>
      <c r="AV1495" s="11" t="s">
        <v>79</v>
      </c>
      <c r="AW1495" s="11" t="s">
        <v>33</v>
      </c>
      <c r="AX1495" s="11" t="s">
        <v>69</v>
      </c>
      <c r="AY1495" s="244" t="s">
        <v>174</v>
      </c>
    </row>
    <row r="1496" s="13" customFormat="1">
      <c r="B1496" s="256"/>
      <c r="C1496" s="257"/>
      <c r="D1496" s="235" t="s">
        <v>182</v>
      </c>
      <c r="E1496" s="258" t="s">
        <v>21</v>
      </c>
      <c r="F1496" s="259" t="s">
        <v>1304</v>
      </c>
      <c r="G1496" s="257"/>
      <c r="H1496" s="258" t="s">
        <v>21</v>
      </c>
      <c r="I1496" s="260"/>
      <c r="J1496" s="257"/>
      <c r="K1496" s="257"/>
      <c r="L1496" s="261"/>
      <c r="M1496" s="262"/>
      <c r="N1496" s="263"/>
      <c r="O1496" s="263"/>
      <c r="P1496" s="263"/>
      <c r="Q1496" s="263"/>
      <c r="R1496" s="263"/>
      <c r="S1496" s="263"/>
      <c r="T1496" s="264"/>
      <c r="AT1496" s="265" t="s">
        <v>182</v>
      </c>
      <c r="AU1496" s="265" t="s">
        <v>79</v>
      </c>
      <c r="AV1496" s="13" t="s">
        <v>77</v>
      </c>
      <c r="AW1496" s="13" t="s">
        <v>33</v>
      </c>
      <c r="AX1496" s="13" t="s">
        <v>69</v>
      </c>
      <c r="AY1496" s="265" t="s">
        <v>174</v>
      </c>
    </row>
    <row r="1497" s="11" customFormat="1">
      <c r="B1497" s="233"/>
      <c r="C1497" s="234"/>
      <c r="D1497" s="235" t="s">
        <v>182</v>
      </c>
      <c r="E1497" s="236" t="s">
        <v>21</v>
      </c>
      <c r="F1497" s="237" t="s">
        <v>1305</v>
      </c>
      <c r="G1497" s="234"/>
      <c r="H1497" s="238">
        <v>34.109999999999999</v>
      </c>
      <c r="I1497" s="239"/>
      <c r="J1497" s="234"/>
      <c r="K1497" s="234"/>
      <c r="L1497" s="240"/>
      <c r="M1497" s="241"/>
      <c r="N1497" s="242"/>
      <c r="O1497" s="242"/>
      <c r="P1497" s="242"/>
      <c r="Q1497" s="242"/>
      <c r="R1497" s="242"/>
      <c r="S1497" s="242"/>
      <c r="T1497" s="243"/>
      <c r="AT1497" s="244" t="s">
        <v>182</v>
      </c>
      <c r="AU1497" s="244" t="s">
        <v>79</v>
      </c>
      <c r="AV1497" s="11" t="s">
        <v>79</v>
      </c>
      <c r="AW1497" s="11" t="s">
        <v>33</v>
      </c>
      <c r="AX1497" s="11" t="s">
        <v>69</v>
      </c>
      <c r="AY1497" s="244" t="s">
        <v>174</v>
      </c>
    </row>
    <row r="1498" s="13" customFormat="1">
      <c r="B1498" s="256"/>
      <c r="C1498" s="257"/>
      <c r="D1498" s="235" t="s">
        <v>182</v>
      </c>
      <c r="E1498" s="258" t="s">
        <v>21</v>
      </c>
      <c r="F1498" s="259" t="s">
        <v>1315</v>
      </c>
      <c r="G1498" s="257"/>
      <c r="H1498" s="258" t="s">
        <v>21</v>
      </c>
      <c r="I1498" s="260"/>
      <c r="J1498" s="257"/>
      <c r="K1498" s="257"/>
      <c r="L1498" s="261"/>
      <c r="M1498" s="262"/>
      <c r="N1498" s="263"/>
      <c r="O1498" s="263"/>
      <c r="P1498" s="263"/>
      <c r="Q1498" s="263"/>
      <c r="R1498" s="263"/>
      <c r="S1498" s="263"/>
      <c r="T1498" s="264"/>
      <c r="AT1498" s="265" t="s">
        <v>182</v>
      </c>
      <c r="AU1498" s="265" t="s">
        <v>79</v>
      </c>
      <c r="AV1498" s="13" t="s">
        <v>77</v>
      </c>
      <c r="AW1498" s="13" t="s">
        <v>33</v>
      </c>
      <c r="AX1498" s="13" t="s">
        <v>69</v>
      </c>
      <c r="AY1498" s="265" t="s">
        <v>174</v>
      </c>
    </row>
    <row r="1499" s="11" customFormat="1">
      <c r="B1499" s="233"/>
      <c r="C1499" s="234"/>
      <c r="D1499" s="235" t="s">
        <v>182</v>
      </c>
      <c r="E1499" s="236" t="s">
        <v>21</v>
      </c>
      <c r="F1499" s="237" t="s">
        <v>1316</v>
      </c>
      <c r="G1499" s="234"/>
      <c r="H1499" s="238">
        <v>15.42</v>
      </c>
      <c r="I1499" s="239"/>
      <c r="J1499" s="234"/>
      <c r="K1499" s="234"/>
      <c r="L1499" s="240"/>
      <c r="M1499" s="241"/>
      <c r="N1499" s="242"/>
      <c r="O1499" s="242"/>
      <c r="P1499" s="242"/>
      <c r="Q1499" s="242"/>
      <c r="R1499" s="242"/>
      <c r="S1499" s="242"/>
      <c r="T1499" s="243"/>
      <c r="AT1499" s="244" t="s">
        <v>182</v>
      </c>
      <c r="AU1499" s="244" t="s">
        <v>79</v>
      </c>
      <c r="AV1499" s="11" t="s">
        <v>79</v>
      </c>
      <c r="AW1499" s="11" t="s">
        <v>33</v>
      </c>
      <c r="AX1499" s="11" t="s">
        <v>69</v>
      </c>
      <c r="AY1499" s="244" t="s">
        <v>174</v>
      </c>
    </row>
    <row r="1500" s="13" customFormat="1">
      <c r="B1500" s="256"/>
      <c r="C1500" s="257"/>
      <c r="D1500" s="235" t="s">
        <v>182</v>
      </c>
      <c r="E1500" s="258" t="s">
        <v>21</v>
      </c>
      <c r="F1500" s="259" t="s">
        <v>1925</v>
      </c>
      <c r="G1500" s="257"/>
      <c r="H1500" s="258" t="s">
        <v>21</v>
      </c>
      <c r="I1500" s="260"/>
      <c r="J1500" s="257"/>
      <c r="K1500" s="257"/>
      <c r="L1500" s="261"/>
      <c r="M1500" s="262"/>
      <c r="N1500" s="263"/>
      <c r="O1500" s="263"/>
      <c r="P1500" s="263"/>
      <c r="Q1500" s="263"/>
      <c r="R1500" s="263"/>
      <c r="S1500" s="263"/>
      <c r="T1500" s="264"/>
      <c r="AT1500" s="265" t="s">
        <v>182</v>
      </c>
      <c r="AU1500" s="265" t="s">
        <v>79</v>
      </c>
      <c r="AV1500" s="13" t="s">
        <v>77</v>
      </c>
      <c r="AW1500" s="13" t="s">
        <v>33</v>
      </c>
      <c r="AX1500" s="13" t="s">
        <v>69</v>
      </c>
      <c r="AY1500" s="265" t="s">
        <v>174</v>
      </c>
    </row>
    <row r="1501" s="11" customFormat="1">
      <c r="B1501" s="233"/>
      <c r="C1501" s="234"/>
      <c r="D1501" s="235" t="s">
        <v>182</v>
      </c>
      <c r="E1501" s="236" t="s">
        <v>21</v>
      </c>
      <c r="F1501" s="237" t="s">
        <v>1926</v>
      </c>
      <c r="G1501" s="234"/>
      <c r="H1501" s="238">
        <v>161.56</v>
      </c>
      <c r="I1501" s="239"/>
      <c r="J1501" s="234"/>
      <c r="K1501" s="234"/>
      <c r="L1501" s="240"/>
      <c r="M1501" s="241"/>
      <c r="N1501" s="242"/>
      <c r="O1501" s="242"/>
      <c r="P1501" s="242"/>
      <c r="Q1501" s="242"/>
      <c r="R1501" s="242"/>
      <c r="S1501" s="242"/>
      <c r="T1501" s="243"/>
      <c r="AT1501" s="244" t="s">
        <v>182</v>
      </c>
      <c r="AU1501" s="244" t="s">
        <v>79</v>
      </c>
      <c r="AV1501" s="11" t="s">
        <v>79</v>
      </c>
      <c r="AW1501" s="11" t="s">
        <v>33</v>
      </c>
      <c r="AX1501" s="11" t="s">
        <v>69</v>
      </c>
      <c r="AY1501" s="244" t="s">
        <v>174</v>
      </c>
    </row>
    <row r="1502" s="13" customFormat="1">
      <c r="B1502" s="256"/>
      <c r="C1502" s="257"/>
      <c r="D1502" s="235" t="s">
        <v>182</v>
      </c>
      <c r="E1502" s="258" t="s">
        <v>21</v>
      </c>
      <c r="F1502" s="259" t="s">
        <v>1298</v>
      </c>
      <c r="G1502" s="257"/>
      <c r="H1502" s="258" t="s">
        <v>21</v>
      </c>
      <c r="I1502" s="260"/>
      <c r="J1502" s="257"/>
      <c r="K1502" s="257"/>
      <c r="L1502" s="261"/>
      <c r="M1502" s="262"/>
      <c r="N1502" s="263"/>
      <c r="O1502" s="263"/>
      <c r="P1502" s="263"/>
      <c r="Q1502" s="263"/>
      <c r="R1502" s="263"/>
      <c r="S1502" s="263"/>
      <c r="T1502" s="264"/>
      <c r="AT1502" s="265" t="s">
        <v>182</v>
      </c>
      <c r="AU1502" s="265" t="s">
        <v>79</v>
      </c>
      <c r="AV1502" s="13" t="s">
        <v>77</v>
      </c>
      <c r="AW1502" s="13" t="s">
        <v>33</v>
      </c>
      <c r="AX1502" s="13" t="s">
        <v>69</v>
      </c>
      <c r="AY1502" s="265" t="s">
        <v>174</v>
      </c>
    </row>
    <row r="1503" s="11" customFormat="1">
      <c r="B1503" s="233"/>
      <c r="C1503" s="234"/>
      <c r="D1503" s="235" t="s">
        <v>182</v>
      </c>
      <c r="E1503" s="236" t="s">
        <v>21</v>
      </c>
      <c r="F1503" s="237" t="s">
        <v>1299</v>
      </c>
      <c r="G1503" s="234"/>
      <c r="H1503" s="238">
        <v>20.489999999999998</v>
      </c>
      <c r="I1503" s="239"/>
      <c r="J1503" s="234"/>
      <c r="K1503" s="234"/>
      <c r="L1503" s="240"/>
      <c r="M1503" s="241"/>
      <c r="N1503" s="242"/>
      <c r="O1503" s="242"/>
      <c r="P1503" s="242"/>
      <c r="Q1503" s="242"/>
      <c r="R1503" s="242"/>
      <c r="S1503" s="242"/>
      <c r="T1503" s="243"/>
      <c r="AT1503" s="244" t="s">
        <v>182</v>
      </c>
      <c r="AU1503" s="244" t="s">
        <v>79</v>
      </c>
      <c r="AV1503" s="11" t="s">
        <v>79</v>
      </c>
      <c r="AW1503" s="11" t="s">
        <v>33</v>
      </c>
      <c r="AX1503" s="11" t="s">
        <v>69</v>
      </c>
      <c r="AY1503" s="244" t="s">
        <v>174</v>
      </c>
    </row>
    <row r="1504" s="11" customFormat="1">
      <c r="B1504" s="233"/>
      <c r="C1504" s="234"/>
      <c r="D1504" s="235" t="s">
        <v>182</v>
      </c>
      <c r="E1504" s="236" t="s">
        <v>21</v>
      </c>
      <c r="F1504" s="237" t="s">
        <v>1300</v>
      </c>
      <c r="G1504" s="234"/>
      <c r="H1504" s="238">
        <v>19.190000000000001</v>
      </c>
      <c r="I1504" s="239"/>
      <c r="J1504" s="234"/>
      <c r="K1504" s="234"/>
      <c r="L1504" s="240"/>
      <c r="M1504" s="241"/>
      <c r="N1504" s="242"/>
      <c r="O1504" s="242"/>
      <c r="P1504" s="242"/>
      <c r="Q1504" s="242"/>
      <c r="R1504" s="242"/>
      <c r="S1504" s="242"/>
      <c r="T1504" s="243"/>
      <c r="AT1504" s="244" t="s">
        <v>182</v>
      </c>
      <c r="AU1504" s="244" t="s">
        <v>79</v>
      </c>
      <c r="AV1504" s="11" t="s">
        <v>79</v>
      </c>
      <c r="AW1504" s="11" t="s">
        <v>33</v>
      </c>
      <c r="AX1504" s="11" t="s">
        <v>69</v>
      </c>
      <c r="AY1504" s="244" t="s">
        <v>174</v>
      </c>
    </row>
    <row r="1505" s="11" customFormat="1">
      <c r="B1505" s="233"/>
      <c r="C1505" s="234"/>
      <c r="D1505" s="235" t="s">
        <v>182</v>
      </c>
      <c r="E1505" s="236" t="s">
        <v>21</v>
      </c>
      <c r="F1505" s="237" t="s">
        <v>1927</v>
      </c>
      <c r="G1505" s="234"/>
      <c r="H1505" s="238">
        <v>530.99800000000005</v>
      </c>
      <c r="I1505" s="239"/>
      <c r="J1505" s="234"/>
      <c r="K1505" s="234"/>
      <c r="L1505" s="240"/>
      <c r="M1505" s="241"/>
      <c r="N1505" s="242"/>
      <c r="O1505" s="242"/>
      <c r="P1505" s="242"/>
      <c r="Q1505" s="242"/>
      <c r="R1505" s="242"/>
      <c r="S1505" s="242"/>
      <c r="T1505" s="243"/>
      <c r="AT1505" s="244" t="s">
        <v>182</v>
      </c>
      <c r="AU1505" s="244" t="s">
        <v>79</v>
      </c>
      <c r="AV1505" s="11" t="s">
        <v>79</v>
      </c>
      <c r="AW1505" s="11" t="s">
        <v>33</v>
      </c>
      <c r="AX1505" s="11" t="s">
        <v>69</v>
      </c>
      <c r="AY1505" s="244" t="s">
        <v>174</v>
      </c>
    </row>
    <row r="1506" s="13" customFormat="1">
      <c r="B1506" s="256"/>
      <c r="C1506" s="257"/>
      <c r="D1506" s="235" t="s">
        <v>182</v>
      </c>
      <c r="E1506" s="258" t="s">
        <v>21</v>
      </c>
      <c r="F1506" s="259" t="s">
        <v>1928</v>
      </c>
      <c r="G1506" s="257"/>
      <c r="H1506" s="258" t="s">
        <v>21</v>
      </c>
      <c r="I1506" s="260"/>
      <c r="J1506" s="257"/>
      <c r="K1506" s="257"/>
      <c r="L1506" s="261"/>
      <c r="M1506" s="262"/>
      <c r="N1506" s="263"/>
      <c r="O1506" s="263"/>
      <c r="P1506" s="263"/>
      <c r="Q1506" s="263"/>
      <c r="R1506" s="263"/>
      <c r="S1506" s="263"/>
      <c r="T1506" s="264"/>
      <c r="AT1506" s="265" t="s">
        <v>182</v>
      </c>
      <c r="AU1506" s="265" t="s">
        <v>79</v>
      </c>
      <c r="AV1506" s="13" t="s">
        <v>77</v>
      </c>
      <c r="AW1506" s="13" t="s">
        <v>33</v>
      </c>
      <c r="AX1506" s="13" t="s">
        <v>69</v>
      </c>
      <c r="AY1506" s="265" t="s">
        <v>174</v>
      </c>
    </row>
    <row r="1507" s="11" customFormat="1">
      <c r="B1507" s="233"/>
      <c r="C1507" s="234"/>
      <c r="D1507" s="235" t="s">
        <v>182</v>
      </c>
      <c r="E1507" s="236" t="s">
        <v>21</v>
      </c>
      <c r="F1507" s="237" t="s">
        <v>1929</v>
      </c>
      <c r="G1507" s="234"/>
      <c r="H1507" s="238">
        <v>5727.3770000000004</v>
      </c>
      <c r="I1507" s="239"/>
      <c r="J1507" s="234"/>
      <c r="K1507" s="234"/>
      <c r="L1507" s="240"/>
      <c r="M1507" s="241"/>
      <c r="N1507" s="242"/>
      <c r="O1507" s="242"/>
      <c r="P1507" s="242"/>
      <c r="Q1507" s="242"/>
      <c r="R1507" s="242"/>
      <c r="S1507" s="242"/>
      <c r="T1507" s="243"/>
      <c r="AT1507" s="244" t="s">
        <v>182</v>
      </c>
      <c r="AU1507" s="244" t="s">
        <v>79</v>
      </c>
      <c r="AV1507" s="11" t="s">
        <v>79</v>
      </c>
      <c r="AW1507" s="11" t="s">
        <v>33</v>
      </c>
      <c r="AX1507" s="11" t="s">
        <v>69</v>
      </c>
      <c r="AY1507" s="244" t="s">
        <v>174</v>
      </c>
    </row>
    <row r="1508" s="11" customFormat="1">
      <c r="B1508" s="233"/>
      <c r="C1508" s="234"/>
      <c r="D1508" s="235" t="s">
        <v>182</v>
      </c>
      <c r="E1508" s="236" t="s">
        <v>21</v>
      </c>
      <c r="F1508" s="237" t="s">
        <v>1930</v>
      </c>
      <c r="G1508" s="234"/>
      <c r="H1508" s="238">
        <v>-406.59300000000002</v>
      </c>
      <c r="I1508" s="239"/>
      <c r="J1508" s="234"/>
      <c r="K1508" s="234"/>
      <c r="L1508" s="240"/>
      <c r="M1508" s="241"/>
      <c r="N1508" s="242"/>
      <c r="O1508" s="242"/>
      <c r="P1508" s="242"/>
      <c r="Q1508" s="242"/>
      <c r="R1508" s="242"/>
      <c r="S1508" s="242"/>
      <c r="T1508" s="243"/>
      <c r="AT1508" s="244" t="s">
        <v>182</v>
      </c>
      <c r="AU1508" s="244" t="s">
        <v>79</v>
      </c>
      <c r="AV1508" s="11" t="s">
        <v>79</v>
      </c>
      <c r="AW1508" s="11" t="s">
        <v>33</v>
      </c>
      <c r="AX1508" s="11" t="s">
        <v>69</v>
      </c>
      <c r="AY1508" s="244" t="s">
        <v>174</v>
      </c>
    </row>
    <row r="1509" s="11" customFormat="1">
      <c r="B1509" s="233"/>
      <c r="C1509" s="234"/>
      <c r="D1509" s="235" t="s">
        <v>182</v>
      </c>
      <c r="E1509" s="236" t="s">
        <v>21</v>
      </c>
      <c r="F1509" s="237" t="s">
        <v>464</v>
      </c>
      <c r="G1509" s="234"/>
      <c r="H1509" s="238">
        <v>27.34</v>
      </c>
      <c r="I1509" s="239"/>
      <c r="J1509" s="234"/>
      <c r="K1509" s="234"/>
      <c r="L1509" s="240"/>
      <c r="M1509" s="241"/>
      <c r="N1509" s="242"/>
      <c r="O1509" s="242"/>
      <c r="P1509" s="242"/>
      <c r="Q1509" s="242"/>
      <c r="R1509" s="242"/>
      <c r="S1509" s="242"/>
      <c r="T1509" s="243"/>
      <c r="AT1509" s="244" t="s">
        <v>182</v>
      </c>
      <c r="AU1509" s="244" t="s">
        <v>79</v>
      </c>
      <c r="AV1509" s="11" t="s">
        <v>79</v>
      </c>
      <c r="AW1509" s="11" t="s">
        <v>33</v>
      </c>
      <c r="AX1509" s="11" t="s">
        <v>69</v>
      </c>
      <c r="AY1509" s="244" t="s">
        <v>174</v>
      </c>
    </row>
    <row r="1510" s="12" customFormat="1">
      <c r="B1510" s="245"/>
      <c r="C1510" s="246"/>
      <c r="D1510" s="235" t="s">
        <v>182</v>
      </c>
      <c r="E1510" s="247" t="s">
        <v>21</v>
      </c>
      <c r="F1510" s="248" t="s">
        <v>184</v>
      </c>
      <c r="G1510" s="246"/>
      <c r="H1510" s="249">
        <v>6167.9920000000002</v>
      </c>
      <c r="I1510" s="250"/>
      <c r="J1510" s="246"/>
      <c r="K1510" s="246"/>
      <c r="L1510" s="251"/>
      <c r="M1510" s="252"/>
      <c r="N1510" s="253"/>
      <c r="O1510" s="253"/>
      <c r="P1510" s="253"/>
      <c r="Q1510" s="253"/>
      <c r="R1510" s="253"/>
      <c r="S1510" s="253"/>
      <c r="T1510" s="254"/>
      <c r="AT1510" s="255" t="s">
        <v>182</v>
      </c>
      <c r="AU1510" s="255" t="s">
        <v>79</v>
      </c>
      <c r="AV1510" s="12" t="s">
        <v>181</v>
      </c>
      <c r="AW1510" s="12" t="s">
        <v>33</v>
      </c>
      <c r="AX1510" s="12" t="s">
        <v>77</v>
      </c>
      <c r="AY1510" s="255" t="s">
        <v>174</v>
      </c>
    </row>
    <row r="1511" s="1" customFormat="1" ht="25.5" customHeight="1">
      <c r="B1511" s="46"/>
      <c r="C1511" s="221" t="s">
        <v>1075</v>
      </c>
      <c r="D1511" s="221" t="s">
        <v>176</v>
      </c>
      <c r="E1511" s="222" t="s">
        <v>1931</v>
      </c>
      <c r="F1511" s="223" t="s">
        <v>1932</v>
      </c>
      <c r="G1511" s="224" t="s">
        <v>201</v>
      </c>
      <c r="H1511" s="225">
        <v>1310.703</v>
      </c>
      <c r="I1511" s="226"/>
      <c r="J1511" s="227">
        <f>ROUND(I1511*H1511,2)</f>
        <v>0</v>
      </c>
      <c r="K1511" s="223" t="s">
        <v>21</v>
      </c>
      <c r="L1511" s="72"/>
      <c r="M1511" s="228" t="s">
        <v>21</v>
      </c>
      <c r="N1511" s="277" t="s">
        <v>40</v>
      </c>
      <c r="O1511" s="278"/>
      <c r="P1511" s="279">
        <f>O1511*H1511</f>
        <v>0</v>
      </c>
      <c r="Q1511" s="279">
        <v>0</v>
      </c>
      <c r="R1511" s="279">
        <f>Q1511*H1511</f>
        <v>0</v>
      </c>
      <c r="S1511" s="279">
        <v>0</v>
      </c>
      <c r="T1511" s="280">
        <f>S1511*H1511</f>
        <v>0</v>
      </c>
      <c r="AR1511" s="24" t="s">
        <v>214</v>
      </c>
      <c r="AT1511" s="24" t="s">
        <v>176</v>
      </c>
      <c r="AU1511" s="24" t="s">
        <v>79</v>
      </c>
      <c r="AY1511" s="24" t="s">
        <v>174</v>
      </c>
      <c r="BE1511" s="232">
        <f>IF(N1511="základní",J1511,0)</f>
        <v>0</v>
      </c>
      <c r="BF1511" s="232">
        <f>IF(N1511="snížená",J1511,0)</f>
        <v>0</v>
      </c>
      <c r="BG1511" s="232">
        <f>IF(N1511="zákl. přenesená",J1511,0)</f>
        <v>0</v>
      </c>
      <c r="BH1511" s="232">
        <f>IF(N1511="sníž. přenesená",J1511,0)</f>
        <v>0</v>
      </c>
      <c r="BI1511" s="232">
        <f>IF(N1511="nulová",J1511,0)</f>
        <v>0</v>
      </c>
      <c r="BJ1511" s="24" t="s">
        <v>77</v>
      </c>
      <c r="BK1511" s="232">
        <f>ROUND(I1511*H1511,2)</f>
        <v>0</v>
      </c>
      <c r="BL1511" s="24" t="s">
        <v>214</v>
      </c>
      <c r="BM1511" s="24" t="s">
        <v>1933</v>
      </c>
    </row>
    <row r="1512" s="1" customFormat="1" ht="6.96" customHeight="1">
      <c r="B1512" s="67"/>
      <c r="C1512" s="68"/>
      <c r="D1512" s="68"/>
      <c r="E1512" s="68"/>
      <c r="F1512" s="68"/>
      <c r="G1512" s="68"/>
      <c r="H1512" s="68"/>
      <c r="I1512" s="166"/>
      <c r="J1512" s="68"/>
      <c r="K1512" s="68"/>
      <c r="L1512" s="72"/>
    </row>
  </sheetData>
  <sheetProtection sheet="1" autoFilter="0" formatColumns="0" formatRows="0" objects="1" scenarios="1" spinCount="100000" saltValue="EOKYuBwTJY8bBhZF4u8LrkOJiE1KSaE4Ac7AKCRtpHdhFj5m98MyiDbUmF8lVdnScbMZEvPwbgyRIvvzX+MScw==" hashValue="T5NPuLbOZxhcOk+bqA54uEuLb2Fg36VwJxNRUyMqa5+f/3u5DGOJvNC27cEcV6uBoubmzUJXWNymzbNcs6poYA==" algorithmName="SHA-512" password="CC35"/>
  <autoFilter ref="C101:K1511"/>
  <mergeCells count="10">
    <mergeCell ref="E7:H7"/>
    <mergeCell ref="E9:H9"/>
    <mergeCell ref="E24:H24"/>
    <mergeCell ref="E45:H45"/>
    <mergeCell ref="E47:H47"/>
    <mergeCell ref="J51:J52"/>
    <mergeCell ref="E92:H92"/>
    <mergeCell ref="E94:H94"/>
    <mergeCell ref="G1:H1"/>
    <mergeCell ref="L2:V2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82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1934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ROUND(J91,2)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ROUND(SUM(BE91:BE476), 2)</f>
        <v>0</v>
      </c>
      <c r="G30" s="47"/>
      <c r="H30" s="47"/>
      <c r="I30" s="158">
        <v>0.20999999999999999</v>
      </c>
      <c r="J30" s="157">
        <f>ROUND(ROUND((SUM(BE91:BE476)),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ROUND(SUM(BF91:BF476), 2)</f>
        <v>0</v>
      </c>
      <c r="G31" s="47"/>
      <c r="H31" s="47"/>
      <c r="I31" s="158">
        <v>0.14999999999999999</v>
      </c>
      <c r="J31" s="157">
        <f>ROUND(ROUND((SUM(BF91:BF476)),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ROUND(SUM(BG91:BG476),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ROUND(SUM(BH91:BH476),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ROUND(SUM(BI91:BI476),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01.1.1 - SO 01.1.1 Fasády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J91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132</v>
      </c>
      <c r="E57" s="180"/>
      <c r="F57" s="180"/>
      <c r="G57" s="180"/>
      <c r="H57" s="180"/>
      <c r="I57" s="181"/>
      <c r="J57" s="182">
        <f>J92</f>
        <v>0</v>
      </c>
      <c r="K57" s="183"/>
    </row>
    <row r="58" s="8" customFormat="1" ht="19.92" customHeight="1">
      <c r="B58" s="184"/>
      <c r="C58" s="185"/>
      <c r="D58" s="186" t="s">
        <v>1935</v>
      </c>
      <c r="E58" s="187"/>
      <c r="F58" s="187"/>
      <c r="G58" s="187"/>
      <c r="H58" s="187"/>
      <c r="I58" s="188"/>
      <c r="J58" s="189">
        <f>J93</f>
        <v>0</v>
      </c>
      <c r="K58" s="190"/>
    </row>
    <row r="59" s="8" customFormat="1" ht="19.92" customHeight="1">
      <c r="B59" s="184"/>
      <c r="C59" s="185"/>
      <c r="D59" s="186" t="s">
        <v>135</v>
      </c>
      <c r="E59" s="187"/>
      <c r="F59" s="187"/>
      <c r="G59" s="187"/>
      <c r="H59" s="187"/>
      <c r="I59" s="188"/>
      <c r="J59" s="189">
        <f>J264</f>
        <v>0</v>
      </c>
      <c r="K59" s="190"/>
    </row>
    <row r="60" s="8" customFormat="1" ht="19.92" customHeight="1">
      <c r="B60" s="184"/>
      <c r="C60" s="185"/>
      <c r="D60" s="186" t="s">
        <v>137</v>
      </c>
      <c r="E60" s="187"/>
      <c r="F60" s="187"/>
      <c r="G60" s="187"/>
      <c r="H60" s="187"/>
      <c r="I60" s="188"/>
      <c r="J60" s="189">
        <f>J279</f>
        <v>0</v>
      </c>
      <c r="K60" s="190"/>
    </row>
    <row r="61" s="8" customFormat="1" ht="19.92" customHeight="1">
      <c r="B61" s="184"/>
      <c r="C61" s="185"/>
      <c r="D61" s="186" t="s">
        <v>138</v>
      </c>
      <c r="E61" s="187"/>
      <c r="F61" s="187"/>
      <c r="G61" s="187"/>
      <c r="H61" s="187"/>
      <c r="I61" s="188"/>
      <c r="J61" s="189">
        <f>J332</f>
        <v>0</v>
      </c>
      <c r="K61" s="190"/>
    </row>
    <row r="62" s="8" customFormat="1" ht="19.92" customHeight="1">
      <c r="B62" s="184"/>
      <c r="C62" s="185"/>
      <c r="D62" s="186" t="s">
        <v>139</v>
      </c>
      <c r="E62" s="187"/>
      <c r="F62" s="187"/>
      <c r="G62" s="187"/>
      <c r="H62" s="187"/>
      <c r="I62" s="188"/>
      <c r="J62" s="189">
        <f>J381</f>
        <v>0</v>
      </c>
      <c r="K62" s="190"/>
    </row>
    <row r="63" s="8" customFormat="1" ht="19.92" customHeight="1">
      <c r="B63" s="184"/>
      <c r="C63" s="185"/>
      <c r="D63" s="186" t="s">
        <v>140</v>
      </c>
      <c r="E63" s="187"/>
      <c r="F63" s="187"/>
      <c r="G63" s="187"/>
      <c r="H63" s="187"/>
      <c r="I63" s="188"/>
      <c r="J63" s="189">
        <f>J391</f>
        <v>0</v>
      </c>
      <c r="K63" s="190"/>
    </row>
    <row r="64" s="7" customFormat="1" ht="24.96" customHeight="1">
      <c r="B64" s="177"/>
      <c r="C64" s="178"/>
      <c r="D64" s="179" t="s">
        <v>141</v>
      </c>
      <c r="E64" s="180"/>
      <c r="F64" s="180"/>
      <c r="G64" s="180"/>
      <c r="H64" s="180"/>
      <c r="I64" s="181"/>
      <c r="J64" s="182">
        <f>J393</f>
        <v>0</v>
      </c>
      <c r="K64" s="183"/>
    </row>
    <row r="65" s="8" customFormat="1" ht="19.92" customHeight="1">
      <c r="B65" s="184"/>
      <c r="C65" s="185"/>
      <c r="D65" s="186" t="s">
        <v>148</v>
      </c>
      <c r="E65" s="187"/>
      <c r="F65" s="187"/>
      <c r="G65" s="187"/>
      <c r="H65" s="187"/>
      <c r="I65" s="188"/>
      <c r="J65" s="189">
        <f>J394</f>
        <v>0</v>
      </c>
      <c r="K65" s="190"/>
    </row>
    <row r="66" s="8" customFormat="1" ht="19.92" customHeight="1">
      <c r="B66" s="184"/>
      <c r="C66" s="185"/>
      <c r="D66" s="186" t="s">
        <v>150</v>
      </c>
      <c r="E66" s="187"/>
      <c r="F66" s="187"/>
      <c r="G66" s="187"/>
      <c r="H66" s="187"/>
      <c r="I66" s="188"/>
      <c r="J66" s="189">
        <f>J418</f>
        <v>0</v>
      </c>
      <c r="K66" s="190"/>
    </row>
    <row r="67" s="8" customFormat="1" ht="19.92" customHeight="1">
      <c r="B67" s="184"/>
      <c r="C67" s="185"/>
      <c r="D67" s="186" t="s">
        <v>156</v>
      </c>
      <c r="E67" s="187"/>
      <c r="F67" s="187"/>
      <c r="G67" s="187"/>
      <c r="H67" s="187"/>
      <c r="I67" s="188"/>
      <c r="J67" s="189">
        <f>J426</f>
        <v>0</v>
      </c>
      <c r="K67" s="190"/>
    </row>
    <row r="68" s="7" customFormat="1" ht="24.96" customHeight="1">
      <c r="B68" s="177"/>
      <c r="C68" s="178"/>
      <c r="D68" s="179" t="s">
        <v>1936</v>
      </c>
      <c r="E68" s="180"/>
      <c r="F68" s="180"/>
      <c r="G68" s="180"/>
      <c r="H68" s="180"/>
      <c r="I68" s="181"/>
      <c r="J68" s="182">
        <f>J456</f>
        <v>0</v>
      </c>
      <c r="K68" s="183"/>
    </row>
    <row r="69" s="8" customFormat="1" ht="19.92" customHeight="1">
      <c r="B69" s="184"/>
      <c r="C69" s="185"/>
      <c r="D69" s="186" t="s">
        <v>1937</v>
      </c>
      <c r="E69" s="187"/>
      <c r="F69" s="187"/>
      <c r="G69" s="187"/>
      <c r="H69" s="187"/>
      <c r="I69" s="188"/>
      <c r="J69" s="189">
        <f>J457</f>
        <v>0</v>
      </c>
      <c r="K69" s="190"/>
    </row>
    <row r="70" s="7" customFormat="1" ht="24.96" customHeight="1">
      <c r="B70" s="177"/>
      <c r="C70" s="178"/>
      <c r="D70" s="179" t="s">
        <v>1938</v>
      </c>
      <c r="E70" s="180"/>
      <c r="F70" s="180"/>
      <c r="G70" s="180"/>
      <c r="H70" s="180"/>
      <c r="I70" s="181"/>
      <c r="J70" s="182">
        <f>J460</f>
        <v>0</v>
      </c>
      <c r="K70" s="183"/>
    </row>
    <row r="71" s="8" customFormat="1" ht="19.92" customHeight="1">
      <c r="B71" s="184"/>
      <c r="C71" s="185"/>
      <c r="D71" s="186" t="s">
        <v>1939</v>
      </c>
      <c r="E71" s="187"/>
      <c r="F71" s="187"/>
      <c r="G71" s="187"/>
      <c r="H71" s="187"/>
      <c r="I71" s="188"/>
      <c r="J71" s="189">
        <f>J461</f>
        <v>0</v>
      </c>
      <c r="K71" s="190"/>
    </row>
    <row r="72" s="1" customFormat="1" ht="21.84" customHeight="1">
      <c r="B72" s="46"/>
      <c r="C72" s="47"/>
      <c r="D72" s="47"/>
      <c r="E72" s="47"/>
      <c r="F72" s="47"/>
      <c r="G72" s="47"/>
      <c r="H72" s="47"/>
      <c r="I72" s="144"/>
      <c r="J72" s="47"/>
      <c r="K72" s="51"/>
    </row>
    <row r="73" s="1" customFormat="1" ht="6.96" customHeight="1">
      <c r="B73" s="67"/>
      <c r="C73" s="68"/>
      <c r="D73" s="68"/>
      <c r="E73" s="68"/>
      <c r="F73" s="68"/>
      <c r="G73" s="68"/>
      <c r="H73" s="68"/>
      <c r="I73" s="166"/>
      <c r="J73" s="68"/>
      <c r="K73" s="69"/>
    </row>
    <row r="77" s="1" customFormat="1" ht="6.96" customHeight="1">
      <c r="B77" s="70"/>
      <c r="C77" s="71"/>
      <c r="D77" s="71"/>
      <c r="E77" s="71"/>
      <c r="F77" s="71"/>
      <c r="G77" s="71"/>
      <c r="H77" s="71"/>
      <c r="I77" s="169"/>
      <c r="J77" s="71"/>
      <c r="K77" s="71"/>
      <c r="L77" s="72"/>
    </row>
    <row r="78" s="1" customFormat="1" ht="36.96" customHeight="1">
      <c r="B78" s="46"/>
      <c r="C78" s="73" t="s">
        <v>158</v>
      </c>
      <c r="D78" s="74"/>
      <c r="E78" s="74"/>
      <c r="F78" s="74"/>
      <c r="G78" s="74"/>
      <c r="H78" s="74"/>
      <c r="I78" s="191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 ht="14.4" customHeight="1">
      <c r="B80" s="46"/>
      <c r="C80" s="76" t="s">
        <v>18</v>
      </c>
      <c r="D80" s="74"/>
      <c r="E80" s="74"/>
      <c r="F80" s="74"/>
      <c r="G80" s="74"/>
      <c r="H80" s="74"/>
      <c r="I80" s="191"/>
      <c r="J80" s="74"/>
      <c r="K80" s="74"/>
      <c r="L80" s="72"/>
    </row>
    <row r="81" s="1" customFormat="1" ht="16.5" customHeight="1">
      <c r="B81" s="46"/>
      <c r="C81" s="74"/>
      <c r="D81" s="74"/>
      <c r="E81" s="192" t="str">
        <f>E7</f>
        <v>Rekonstrukce objektu Pernerova 29/383, k.ú. Karlín, Praha 8</v>
      </c>
      <c r="F81" s="76"/>
      <c r="G81" s="76"/>
      <c r="H81" s="76"/>
      <c r="I81" s="191"/>
      <c r="J81" s="74"/>
      <c r="K81" s="74"/>
      <c r="L81" s="72"/>
    </row>
    <row r="82" s="1" customFormat="1" ht="14.4" customHeight="1">
      <c r="B82" s="46"/>
      <c r="C82" s="76" t="s">
        <v>125</v>
      </c>
      <c r="D82" s="74"/>
      <c r="E82" s="74"/>
      <c r="F82" s="74"/>
      <c r="G82" s="74"/>
      <c r="H82" s="74"/>
      <c r="I82" s="191"/>
      <c r="J82" s="74"/>
      <c r="K82" s="74"/>
      <c r="L82" s="72"/>
    </row>
    <row r="83" s="1" customFormat="1" ht="17.25" customHeight="1">
      <c r="B83" s="46"/>
      <c r="C83" s="74"/>
      <c r="D83" s="74"/>
      <c r="E83" s="82" t="str">
        <f>E9</f>
        <v>01.1.1 - SO 01.1.1 Fasády</v>
      </c>
      <c r="F83" s="74"/>
      <c r="G83" s="74"/>
      <c r="H83" s="74"/>
      <c r="I83" s="191"/>
      <c r="J83" s="74"/>
      <c r="K83" s="74"/>
      <c r="L83" s="72"/>
    </row>
    <row r="84" s="1" customFormat="1" ht="6.96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="1" customFormat="1" ht="18" customHeight="1">
      <c r="B85" s="46"/>
      <c r="C85" s="76" t="s">
        <v>23</v>
      </c>
      <c r="D85" s="74"/>
      <c r="E85" s="74"/>
      <c r="F85" s="193" t="str">
        <f>F12</f>
        <v xml:space="preserve"> </v>
      </c>
      <c r="G85" s="74"/>
      <c r="H85" s="74"/>
      <c r="I85" s="194" t="s">
        <v>25</v>
      </c>
      <c r="J85" s="85" t="str">
        <f>IF(J12="","",J12)</f>
        <v>7.8.2017</v>
      </c>
      <c r="K85" s="74"/>
      <c r="L85" s="72"/>
    </row>
    <row r="86" s="1" customFormat="1" ht="6.96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="1" customFormat="1">
      <c r="B87" s="46"/>
      <c r="C87" s="76" t="s">
        <v>27</v>
      </c>
      <c r="D87" s="74"/>
      <c r="E87" s="74"/>
      <c r="F87" s="193" t="str">
        <f>E15</f>
        <v xml:space="preserve"> </v>
      </c>
      <c r="G87" s="74"/>
      <c r="H87" s="74"/>
      <c r="I87" s="194" t="s">
        <v>32</v>
      </c>
      <c r="J87" s="193" t="str">
        <f>E21</f>
        <v xml:space="preserve"> </v>
      </c>
      <c r="K87" s="74"/>
      <c r="L87" s="72"/>
    </row>
    <row r="88" s="1" customFormat="1" ht="14.4" customHeight="1">
      <c r="B88" s="46"/>
      <c r="C88" s="76" t="s">
        <v>30</v>
      </c>
      <c r="D88" s="74"/>
      <c r="E88" s="74"/>
      <c r="F88" s="193" t="str">
        <f>IF(E18="","",E18)</f>
        <v/>
      </c>
      <c r="G88" s="74"/>
      <c r="H88" s="74"/>
      <c r="I88" s="191"/>
      <c r="J88" s="74"/>
      <c r="K88" s="74"/>
      <c r="L88" s="72"/>
    </row>
    <row r="89" s="1" customFormat="1" ht="10.32" customHeight="1">
      <c r="B89" s="46"/>
      <c r="C89" s="74"/>
      <c r="D89" s="74"/>
      <c r="E89" s="74"/>
      <c r="F89" s="74"/>
      <c r="G89" s="74"/>
      <c r="H89" s="74"/>
      <c r="I89" s="191"/>
      <c r="J89" s="74"/>
      <c r="K89" s="74"/>
      <c r="L89" s="72"/>
    </row>
    <row r="90" s="9" customFormat="1" ht="29.28" customHeight="1">
      <c r="B90" s="195"/>
      <c r="C90" s="196" t="s">
        <v>159</v>
      </c>
      <c r="D90" s="197" t="s">
        <v>54</v>
      </c>
      <c r="E90" s="197" t="s">
        <v>50</v>
      </c>
      <c r="F90" s="197" t="s">
        <v>160</v>
      </c>
      <c r="G90" s="197" t="s">
        <v>161</v>
      </c>
      <c r="H90" s="197" t="s">
        <v>162</v>
      </c>
      <c r="I90" s="198" t="s">
        <v>163</v>
      </c>
      <c r="J90" s="197" t="s">
        <v>129</v>
      </c>
      <c r="K90" s="199" t="s">
        <v>164</v>
      </c>
      <c r="L90" s="200"/>
      <c r="M90" s="102" t="s">
        <v>165</v>
      </c>
      <c r="N90" s="103" t="s">
        <v>39</v>
      </c>
      <c r="O90" s="103" t="s">
        <v>166</v>
      </c>
      <c r="P90" s="103" t="s">
        <v>167</v>
      </c>
      <c r="Q90" s="103" t="s">
        <v>168</v>
      </c>
      <c r="R90" s="103" t="s">
        <v>169</v>
      </c>
      <c r="S90" s="103" t="s">
        <v>170</v>
      </c>
      <c r="T90" s="104" t="s">
        <v>171</v>
      </c>
    </row>
    <row r="91" s="1" customFormat="1" ht="29.28" customHeight="1">
      <c r="B91" s="46"/>
      <c r="C91" s="108" t="s">
        <v>130</v>
      </c>
      <c r="D91" s="74"/>
      <c r="E91" s="74"/>
      <c r="F91" s="74"/>
      <c r="G91" s="74"/>
      <c r="H91" s="74"/>
      <c r="I91" s="191"/>
      <c r="J91" s="201">
        <f>BK91</f>
        <v>0</v>
      </c>
      <c r="K91" s="74"/>
      <c r="L91" s="72"/>
      <c r="M91" s="105"/>
      <c r="N91" s="106"/>
      <c r="O91" s="106"/>
      <c r="P91" s="202">
        <f>P92+P393+P456+P460</f>
        <v>0</v>
      </c>
      <c r="Q91" s="106"/>
      <c r="R91" s="202">
        <f>R92+R393+R456+R460</f>
        <v>13.001033000000001</v>
      </c>
      <c r="S91" s="106"/>
      <c r="T91" s="203">
        <f>T92+T393+T456+T460</f>
        <v>41.461147999999994</v>
      </c>
      <c r="AT91" s="24" t="s">
        <v>68</v>
      </c>
      <c r="AU91" s="24" t="s">
        <v>131</v>
      </c>
      <c r="BK91" s="204">
        <f>BK92+BK393+BK456+BK460</f>
        <v>0</v>
      </c>
    </row>
    <row r="92" s="10" customFormat="1" ht="37.44" customHeight="1">
      <c r="B92" s="205"/>
      <c r="C92" s="206"/>
      <c r="D92" s="207" t="s">
        <v>68</v>
      </c>
      <c r="E92" s="208" t="s">
        <v>172</v>
      </c>
      <c r="F92" s="208" t="s">
        <v>173</v>
      </c>
      <c r="G92" s="206"/>
      <c r="H92" s="206"/>
      <c r="I92" s="209"/>
      <c r="J92" s="210">
        <f>BK92</f>
        <v>0</v>
      </c>
      <c r="K92" s="206"/>
      <c r="L92" s="211"/>
      <c r="M92" s="212"/>
      <c r="N92" s="213"/>
      <c r="O92" s="213"/>
      <c r="P92" s="214">
        <f>P93+P264+P279+P332+P381+P391</f>
        <v>0</v>
      </c>
      <c r="Q92" s="213"/>
      <c r="R92" s="214">
        <f>R93+R264+R279+R332+R381+R391</f>
        <v>12.287928000000001</v>
      </c>
      <c r="S92" s="213"/>
      <c r="T92" s="215">
        <f>T93+T264+T279+T332+T381+T391</f>
        <v>39.943799999999996</v>
      </c>
      <c r="AR92" s="216" t="s">
        <v>77</v>
      </c>
      <c r="AT92" s="217" t="s">
        <v>68</v>
      </c>
      <c r="AU92" s="217" t="s">
        <v>69</v>
      </c>
      <c r="AY92" s="216" t="s">
        <v>174</v>
      </c>
      <c r="BK92" s="218">
        <f>BK93+BK264+BK279+BK332+BK381+BK391</f>
        <v>0</v>
      </c>
    </row>
    <row r="93" s="10" customFormat="1" ht="19.92" customHeight="1">
      <c r="B93" s="205"/>
      <c r="C93" s="206"/>
      <c r="D93" s="207" t="s">
        <v>68</v>
      </c>
      <c r="E93" s="219" t="s">
        <v>79</v>
      </c>
      <c r="F93" s="219" t="s">
        <v>1940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SUM(P94:P263)</f>
        <v>0</v>
      </c>
      <c r="Q93" s="213"/>
      <c r="R93" s="214">
        <f>SUM(R94:R263)</f>
        <v>0</v>
      </c>
      <c r="S93" s="213"/>
      <c r="T93" s="215">
        <f>SUM(T94:T263)</f>
        <v>0</v>
      </c>
      <c r="AR93" s="216" t="s">
        <v>77</v>
      </c>
      <c r="AT93" s="217" t="s">
        <v>68</v>
      </c>
      <c r="AU93" s="217" t="s">
        <v>77</v>
      </c>
      <c r="AY93" s="216" t="s">
        <v>174</v>
      </c>
      <c r="BK93" s="218">
        <f>SUM(BK94:BK263)</f>
        <v>0</v>
      </c>
    </row>
    <row r="94" s="1" customFormat="1" ht="25.5" customHeight="1">
      <c r="B94" s="46"/>
      <c r="C94" s="221" t="s">
        <v>77</v>
      </c>
      <c r="D94" s="221" t="s">
        <v>176</v>
      </c>
      <c r="E94" s="222" t="s">
        <v>1941</v>
      </c>
      <c r="F94" s="223" t="s">
        <v>1942</v>
      </c>
      <c r="G94" s="224" t="s">
        <v>261</v>
      </c>
      <c r="H94" s="225">
        <v>43.600000000000001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181</v>
      </c>
      <c r="AT94" s="24" t="s">
        <v>176</v>
      </c>
      <c r="AU94" s="24" t="s">
        <v>79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181</v>
      </c>
      <c r="BM94" s="24" t="s">
        <v>79</v>
      </c>
    </row>
    <row r="95" s="11" customFormat="1">
      <c r="B95" s="233"/>
      <c r="C95" s="234"/>
      <c r="D95" s="235" t="s">
        <v>182</v>
      </c>
      <c r="E95" s="236" t="s">
        <v>21</v>
      </c>
      <c r="F95" s="237" t="s">
        <v>1943</v>
      </c>
      <c r="G95" s="234"/>
      <c r="H95" s="238">
        <v>43.600000000000001</v>
      </c>
      <c r="I95" s="239"/>
      <c r="J95" s="234"/>
      <c r="K95" s="234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182</v>
      </c>
      <c r="AU95" s="244" t="s">
        <v>79</v>
      </c>
      <c r="AV95" s="11" t="s">
        <v>79</v>
      </c>
      <c r="AW95" s="11" t="s">
        <v>33</v>
      </c>
      <c r="AX95" s="11" t="s">
        <v>69</v>
      </c>
      <c r="AY95" s="244" t="s">
        <v>174</v>
      </c>
    </row>
    <row r="96" s="12" customFormat="1">
      <c r="B96" s="245"/>
      <c r="C96" s="246"/>
      <c r="D96" s="235" t="s">
        <v>182</v>
      </c>
      <c r="E96" s="247" t="s">
        <v>21</v>
      </c>
      <c r="F96" s="248" t="s">
        <v>184</v>
      </c>
      <c r="G96" s="246"/>
      <c r="H96" s="249">
        <v>43.600000000000001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182</v>
      </c>
      <c r="AU96" s="255" t="s">
        <v>79</v>
      </c>
      <c r="AV96" s="12" t="s">
        <v>181</v>
      </c>
      <c r="AW96" s="12" t="s">
        <v>33</v>
      </c>
      <c r="AX96" s="12" t="s">
        <v>77</v>
      </c>
      <c r="AY96" s="255" t="s">
        <v>174</v>
      </c>
    </row>
    <row r="97" s="1" customFormat="1" ht="38.25" customHeight="1">
      <c r="B97" s="46"/>
      <c r="C97" s="221" t="s">
        <v>79</v>
      </c>
      <c r="D97" s="221" t="s">
        <v>176</v>
      </c>
      <c r="E97" s="222" t="s">
        <v>1944</v>
      </c>
      <c r="F97" s="223" t="s">
        <v>1945</v>
      </c>
      <c r="G97" s="224" t="s">
        <v>201</v>
      </c>
      <c r="H97" s="225">
        <v>283.30000000000001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181</v>
      </c>
      <c r="AT97" s="24" t="s">
        <v>176</v>
      </c>
      <c r="AU97" s="24" t="s">
        <v>79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181</v>
      </c>
      <c r="BM97" s="24" t="s">
        <v>181</v>
      </c>
    </row>
    <row r="98" s="13" customFormat="1">
      <c r="B98" s="256"/>
      <c r="C98" s="257"/>
      <c r="D98" s="235" t="s">
        <v>182</v>
      </c>
      <c r="E98" s="258" t="s">
        <v>21</v>
      </c>
      <c r="F98" s="259" t="s">
        <v>1946</v>
      </c>
      <c r="G98" s="257"/>
      <c r="H98" s="258" t="s">
        <v>21</v>
      </c>
      <c r="I98" s="260"/>
      <c r="J98" s="257"/>
      <c r="K98" s="257"/>
      <c r="L98" s="261"/>
      <c r="M98" s="262"/>
      <c r="N98" s="263"/>
      <c r="O98" s="263"/>
      <c r="P98" s="263"/>
      <c r="Q98" s="263"/>
      <c r="R98" s="263"/>
      <c r="S98" s="263"/>
      <c r="T98" s="264"/>
      <c r="AT98" s="265" t="s">
        <v>182</v>
      </c>
      <c r="AU98" s="265" t="s">
        <v>79</v>
      </c>
      <c r="AV98" s="13" t="s">
        <v>77</v>
      </c>
      <c r="AW98" s="13" t="s">
        <v>33</v>
      </c>
      <c r="AX98" s="13" t="s">
        <v>69</v>
      </c>
      <c r="AY98" s="265" t="s">
        <v>174</v>
      </c>
    </row>
    <row r="99" s="11" customFormat="1">
      <c r="B99" s="233"/>
      <c r="C99" s="234"/>
      <c r="D99" s="235" t="s">
        <v>182</v>
      </c>
      <c r="E99" s="236" t="s">
        <v>21</v>
      </c>
      <c r="F99" s="237" t="s">
        <v>1947</v>
      </c>
      <c r="G99" s="234"/>
      <c r="H99" s="238">
        <v>79.900000000000006</v>
      </c>
      <c r="I99" s="239"/>
      <c r="J99" s="234"/>
      <c r="K99" s="234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182</v>
      </c>
      <c r="AU99" s="244" t="s">
        <v>79</v>
      </c>
      <c r="AV99" s="11" t="s">
        <v>79</v>
      </c>
      <c r="AW99" s="11" t="s">
        <v>33</v>
      </c>
      <c r="AX99" s="11" t="s">
        <v>69</v>
      </c>
      <c r="AY99" s="244" t="s">
        <v>174</v>
      </c>
    </row>
    <row r="100" s="11" customFormat="1">
      <c r="B100" s="233"/>
      <c r="C100" s="234"/>
      <c r="D100" s="235" t="s">
        <v>182</v>
      </c>
      <c r="E100" s="236" t="s">
        <v>21</v>
      </c>
      <c r="F100" s="237" t="s">
        <v>1948</v>
      </c>
      <c r="G100" s="234"/>
      <c r="H100" s="238">
        <v>53.600000000000001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182</v>
      </c>
      <c r="AU100" s="244" t="s">
        <v>79</v>
      </c>
      <c r="AV100" s="11" t="s">
        <v>79</v>
      </c>
      <c r="AW100" s="11" t="s">
        <v>33</v>
      </c>
      <c r="AX100" s="11" t="s">
        <v>69</v>
      </c>
      <c r="AY100" s="244" t="s">
        <v>174</v>
      </c>
    </row>
    <row r="101" s="14" customFormat="1">
      <c r="B101" s="281"/>
      <c r="C101" s="282"/>
      <c r="D101" s="235" t="s">
        <v>182</v>
      </c>
      <c r="E101" s="283" t="s">
        <v>21</v>
      </c>
      <c r="F101" s="284" t="s">
        <v>1949</v>
      </c>
      <c r="G101" s="282"/>
      <c r="H101" s="285">
        <v>133.5</v>
      </c>
      <c r="I101" s="286"/>
      <c r="J101" s="282"/>
      <c r="K101" s="282"/>
      <c r="L101" s="287"/>
      <c r="M101" s="288"/>
      <c r="N101" s="289"/>
      <c r="O101" s="289"/>
      <c r="P101" s="289"/>
      <c r="Q101" s="289"/>
      <c r="R101" s="289"/>
      <c r="S101" s="289"/>
      <c r="T101" s="290"/>
      <c r="AT101" s="291" t="s">
        <v>182</v>
      </c>
      <c r="AU101" s="291" t="s">
        <v>79</v>
      </c>
      <c r="AV101" s="14" t="s">
        <v>188</v>
      </c>
      <c r="AW101" s="14" t="s">
        <v>33</v>
      </c>
      <c r="AX101" s="14" t="s">
        <v>69</v>
      </c>
      <c r="AY101" s="291" t="s">
        <v>174</v>
      </c>
    </row>
    <row r="102" s="13" customFormat="1">
      <c r="B102" s="256"/>
      <c r="C102" s="257"/>
      <c r="D102" s="235" t="s">
        <v>182</v>
      </c>
      <c r="E102" s="258" t="s">
        <v>21</v>
      </c>
      <c r="F102" s="259" t="s">
        <v>1950</v>
      </c>
      <c r="G102" s="257"/>
      <c r="H102" s="258" t="s">
        <v>21</v>
      </c>
      <c r="I102" s="260"/>
      <c r="J102" s="257"/>
      <c r="K102" s="257"/>
      <c r="L102" s="261"/>
      <c r="M102" s="262"/>
      <c r="N102" s="263"/>
      <c r="O102" s="263"/>
      <c r="P102" s="263"/>
      <c r="Q102" s="263"/>
      <c r="R102" s="263"/>
      <c r="S102" s="263"/>
      <c r="T102" s="264"/>
      <c r="AT102" s="265" t="s">
        <v>182</v>
      </c>
      <c r="AU102" s="265" t="s">
        <v>79</v>
      </c>
      <c r="AV102" s="13" t="s">
        <v>77</v>
      </c>
      <c r="AW102" s="13" t="s">
        <v>33</v>
      </c>
      <c r="AX102" s="13" t="s">
        <v>69</v>
      </c>
      <c r="AY102" s="265" t="s">
        <v>174</v>
      </c>
    </row>
    <row r="103" s="11" customFormat="1">
      <c r="B103" s="233"/>
      <c r="C103" s="234"/>
      <c r="D103" s="235" t="s">
        <v>182</v>
      </c>
      <c r="E103" s="236" t="s">
        <v>21</v>
      </c>
      <c r="F103" s="237" t="s">
        <v>1951</v>
      </c>
      <c r="G103" s="234"/>
      <c r="H103" s="238">
        <v>61.399999999999999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182</v>
      </c>
      <c r="AU103" s="244" t="s">
        <v>79</v>
      </c>
      <c r="AV103" s="11" t="s">
        <v>79</v>
      </c>
      <c r="AW103" s="11" t="s">
        <v>33</v>
      </c>
      <c r="AX103" s="11" t="s">
        <v>69</v>
      </c>
      <c r="AY103" s="244" t="s">
        <v>174</v>
      </c>
    </row>
    <row r="104" s="11" customFormat="1">
      <c r="B104" s="233"/>
      <c r="C104" s="234"/>
      <c r="D104" s="235" t="s">
        <v>182</v>
      </c>
      <c r="E104" s="236" t="s">
        <v>21</v>
      </c>
      <c r="F104" s="237" t="s">
        <v>1952</v>
      </c>
      <c r="G104" s="234"/>
      <c r="H104" s="238">
        <v>71.099999999999994</v>
      </c>
      <c r="I104" s="239"/>
      <c r="J104" s="234"/>
      <c r="K104" s="234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182</v>
      </c>
      <c r="AU104" s="244" t="s">
        <v>79</v>
      </c>
      <c r="AV104" s="11" t="s">
        <v>79</v>
      </c>
      <c r="AW104" s="11" t="s">
        <v>33</v>
      </c>
      <c r="AX104" s="11" t="s">
        <v>69</v>
      </c>
      <c r="AY104" s="244" t="s">
        <v>174</v>
      </c>
    </row>
    <row r="105" s="11" customFormat="1">
      <c r="B105" s="233"/>
      <c r="C105" s="234"/>
      <c r="D105" s="235" t="s">
        <v>182</v>
      </c>
      <c r="E105" s="236" t="s">
        <v>21</v>
      </c>
      <c r="F105" s="237" t="s">
        <v>1953</v>
      </c>
      <c r="G105" s="234"/>
      <c r="H105" s="238">
        <v>12.1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182</v>
      </c>
      <c r="AU105" s="244" t="s">
        <v>79</v>
      </c>
      <c r="AV105" s="11" t="s">
        <v>79</v>
      </c>
      <c r="AW105" s="11" t="s">
        <v>33</v>
      </c>
      <c r="AX105" s="11" t="s">
        <v>69</v>
      </c>
      <c r="AY105" s="244" t="s">
        <v>174</v>
      </c>
    </row>
    <row r="106" s="11" customFormat="1">
      <c r="B106" s="233"/>
      <c r="C106" s="234"/>
      <c r="D106" s="235" t="s">
        <v>182</v>
      </c>
      <c r="E106" s="236" t="s">
        <v>21</v>
      </c>
      <c r="F106" s="237" t="s">
        <v>1954</v>
      </c>
      <c r="G106" s="234"/>
      <c r="H106" s="238">
        <v>5.2000000000000002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182</v>
      </c>
      <c r="AU106" s="244" t="s">
        <v>79</v>
      </c>
      <c r="AV106" s="11" t="s">
        <v>79</v>
      </c>
      <c r="AW106" s="11" t="s">
        <v>33</v>
      </c>
      <c r="AX106" s="11" t="s">
        <v>69</v>
      </c>
      <c r="AY106" s="244" t="s">
        <v>174</v>
      </c>
    </row>
    <row r="107" s="14" customFormat="1">
      <c r="B107" s="281"/>
      <c r="C107" s="282"/>
      <c r="D107" s="235" t="s">
        <v>182</v>
      </c>
      <c r="E107" s="283" t="s">
        <v>21</v>
      </c>
      <c r="F107" s="284" t="s">
        <v>1949</v>
      </c>
      <c r="G107" s="282"/>
      <c r="H107" s="285">
        <v>149.80000000000001</v>
      </c>
      <c r="I107" s="286"/>
      <c r="J107" s="282"/>
      <c r="K107" s="282"/>
      <c r="L107" s="287"/>
      <c r="M107" s="288"/>
      <c r="N107" s="289"/>
      <c r="O107" s="289"/>
      <c r="P107" s="289"/>
      <c r="Q107" s="289"/>
      <c r="R107" s="289"/>
      <c r="S107" s="289"/>
      <c r="T107" s="290"/>
      <c r="AT107" s="291" t="s">
        <v>182</v>
      </c>
      <c r="AU107" s="291" t="s">
        <v>79</v>
      </c>
      <c r="AV107" s="14" t="s">
        <v>188</v>
      </c>
      <c r="AW107" s="14" t="s">
        <v>33</v>
      </c>
      <c r="AX107" s="14" t="s">
        <v>69</v>
      </c>
      <c r="AY107" s="291" t="s">
        <v>174</v>
      </c>
    </row>
    <row r="108" s="12" customFormat="1">
      <c r="B108" s="245"/>
      <c r="C108" s="246"/>
      <c r="D108" s="235" t="s">
        <v>182</v>
      </c>
      <c r="E108" s="247" t="s">
        <v>21</v>
      </c>
      <c r="F108" s="248" t="s">
        <v>184</v>
      </c>
      <c r="G108" s="246"/>
      <c r="H108" s="249">
        <v>283.30000000000001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182</v>
      </c>
      <c r="AU108" s="255" t="s">
        <v>79</v>
      </c>
      <c r="AV108" s="12" t="s">
        <v>181</v>
      </c>
      <c r="AW108" s="12" t="s">
        <v>33</v>
      </c>
      <c r="AX108" s="12" t="s">
        <v>77</v>
      </c>
      <c r="AY108" s="255" t="s">
        <v>174</v>
      </c>
    </row>
    <row r="109" s="1" customFormat="1" ht="16.5" customHeight="1">
      <c r="B109" s="46"/>
      <c r="C109" s="221" t="s">
        <v>188</v>
      </c>
      <c r="D109" s="221" t="s">
        <v>176</v>
      </c>
      <c r="E109" s="222" t="s">
        <v>1955</v>
      </c>
      <c r="F109" s="223" t="s">
        <v>1956</v>
      </c>
      <c r="G109" s="224" t="s">
        <v>201</v>
      </c>
      <c r="H109" s="225">
        <v>293.94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181</v>
      </c>
      <c r="AT109" s="24" t="s">
        <v>176</v>
      </c>
      <c r="AU109" s="24" t="s">
        <v>79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181</v>
      </c>
      <c r="BM109" s="24" t="s">
        <v>191</v>
      </c>
    </row>
    <row r="110" s="13" customFormat="1">
      <c r="B110" s="256"/>
      <c r="C110" s="257"/>
      <c r="D110" s="235" t="s">
        <v>182</v>
      </c>
      <c r="E110" s="258" t="s">
        <v>21</v>
      </c>
      <c r="F110" s="259" t="s">
        <v>1946</v>
      </c>
      <c r="G110" s="257"/>
      <c r="H110" s="258" t="s">
        <v>21</v>
      </c>
      <c r="I110" s="260"/>
      <c r="J110" s="257"/>
      <c r="K110" s="257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182</v>
      </c>
      <c r="AU110" s="265" t="s">
        <v>79</v>
      </c>
      <c r="AV110" s="13" t="s">
        <v>77</v>
      </c>
      <c r="AW110" s="13" t="s">
        <v>33</v>
      </c>
      <c r="AX110" s="13" t="s">
        <v>69</v>
      </c>
      <c r="AY110" s="265" t="s">
        <v>174</v>
      </c>
    </row>
    <row r="111" s="11" customFormat="1">
      <c r="B111" s="233"/>
      <c r="C111" s="234"/>
      <c r="D111" s="235" t="s">
        <v>182</v>
      </c>
      <c r="E111" s="236" t="s">
        <v>21</v>
      </c>
      <c r="F111" s="237" t="s">
        <v>1947</v>
      </c>
      <c r="G111" s="234"/>
      <c r="H111" s="238">
        <v>79.900000000000006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182</v>
      </c>
      <c r="AU111" s="244" t="s">
        <v>79</v>
      </c>
      <c r="AV111" s="11" t="s">
        <v>79</v>
      </c>
      <c r="AW111" s="11" t="s">
        <v>33</v>
      </c>
      <c r="AX111" s="11" t="s">
        <v>69</v>
      </c>
      <c r="AY111" s="244" t="s">
        <v>174</v>
      </c>
    </row>
    <row r="112" s="11" customFormat="1">
      <c r="B112" s="233"/>
      <c r="C112" s="234"/>
      <c r="D112" s="235" t="s">
        <v>182</v>
      </c>
      <c r="E112" s="236" t="s">
        <v>21</v>
      </c>
      <c r="F112" s="237" t="s">
        <v>1948</v>
      </c>
      <c r="G112" s="234"/>
      <c r="H112" s="238">
        <v>53.600000000000001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182</v>
      </c>
      <c r="AU112" s="244" t="s">
        <v>79</v>
      </c>
      <c r="AV112" s="11" t="s">
        <v>79</v>
      </c>
      <c r="AW112" s="11" t="s">
        <v>33</v>
      </c>
      <c r="AX112" s="11" t="s">
        <v>69</v>
      </c>
      <c r="AY112" s="244" t="s">
        <v>174</v>
      </c>
    </row>
    <row r="113" s="14" customFormat="1">
      <c r="B113" s="281"/>
      <c r="C113" s="282"/>
      <c r="D113" s="235" t="s">
        <v>182</v>
      </c>
      <c r="E113" s="283" t="s">
        <v>21</v>
      </c>
      <c r="F113" s="284" t="s">
        <v>1949</v>
      </c>
      <c r="G113" s="282"/>
      <c r="H113" s="285">
        <v>133.5</v>
      </c>
      <c r="I113" s="286"/>
      <c r="J113" s="282"/>
      <c r="K113" s="282"/>
      <c r="L113" s="287"/>
      <c r="M113" s="288"/>
      <c r="N113" s="289"/>
      <c r="O113" s="289"/>
      <c r="P113" s="289"/>
      <c r="Q113" s="289"/>
      <c r="R113" s="289"/>
      <c r="S113" s="289"/>
      <c r="T113" s="290"/>
      <c r="AT113" s="291" t="s">
        <v>182</v>
      </c>
      <c r="AU113" s="291" t="s">
        <v>79</v>
      </c>
      <c r="AV113" s="14" t="s">
        <v>188</v>
      </c>
      <c r="AW113" s="14" t="s">
        <v>33</v>
      </c>
      <c r="AX113" s="14" t="s">
        <v>69</v>
      </c>
      <c r="AY113" s="291" t="s">
        <v>174</v>
      </c>
    </row>
    <row r="114" s="13" customFormat="1">
      <c r="B114" s="256"/>
      <c r="C114" s="257"/>
      <c r="D114" s="235" t="s">
        <v>182</v>
      </c>
      <c r="E114" s="258" t="s">
        <v>21</v>
      </c>
      <c r="F114" s="259" t="s">
        <v>1950</v>
      </c>
      <c r="G114" s="257"/>
      <c r="H114" s="258" t="s">
        <v>21</v>
      </c>
      <c r="I114" s="260"/>
      <c r="J114" s="257"/>
      <c r="K114" s="257"/>
      <c r="L114" s="261"/>
      <c r="M114" s="262"/>
      <c r="N114" s="263"/>
      <c r="O114" s="263"/>
      <c r="P114" s="263"/>
      <c r="Q114" s="263"/>
      <c r="R114" s="263"/>
      <c r="S114" s="263"/>
      <c r="T114" s="264"/>
      <c r="AT114" s="265" t="s">
        <v>182</v>
      </c>
      <c r="AU114" s="265" t="s">
        <v>79</v>
      </c>
      <c r="AV114" s="13" t="s">
        <v>77</v>
      </c>
      <c r="AW114" s="13" t="s">
        <v>33</v>
      </c>
      <c r="AX114" s="13" t="s">
        <v>69</v>
      </c>
      <c r="AY114" s="265" t="s">
        <v>174</v>
      </c>
    </row>
    <row r="115" s="11" customFormat="1">
      <c r="B115" s="233"/>
      <c r="C115" s="234"/>
      <c r="D115" s="235" t="s">
        <v>182</v>
      </c>
      <c r="E115" s="236" t="s">
        <v>21</v>
      </c>
      <c r="F115" s="237" t="s">
        <v>1951</v>
      </c>
      <c r="G115" s="234"/>
      <c r="H115" s="238">
        <v>61.399999999999999</v>
      </c>
      <c r="I115" s="239"/>
      <c r="J115" s="234"/>
      <c r="K115" s="234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182</v>
      </c>
      <c r="AU115" s="244" t="s">
        <v>79</v>
      </c>
      <c r="AV115" s="11" t="s">
        <v>79</v>
      </c>
      <c r="AW115" s="11" t="s">
        <v>33</v>
      </c>
      <c r="AX115" s="11" t="s">
        <v>69</v>
      </c>
      <c r="AY115" s="244" t="s">
        <v>174</v>
      </c>
    </row>
    <row r="116" s="11" customFormat="1">
      <c r="B116" s="233"/>
      <c r="C116" s="234"/>
      <c r="D116" s="235" t="s">
        <v>182</v>
      </c>
      <c r="E116" s="236" t="s">
        <v>21</v>
      </c>
      <c r="F116" s="237" t="s">
        <v>1952</v>
      </c>
      <c r="G116" s="234"/>
      <c r="H116" s="238">
        <v>71.099999999999994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182</v>
      </c>
      <c r="AU116" s="244" t="s">
        <v>79</v>
      </c>
      <c r="AV116" s="11" t="s">
        <v>79</v>
      </c>
      <c r="AW116" s="11" t="s">
        <v>33</v>
      </c>
      <c r="AX116" s="11" t="s">
        <v>69</v>
      </c>
      <c r="AY116" s="244" t="s">
        <v>174</v>
      </c>
    </row>
    <row r="117" s="11" customFormat="1">
      <c r="B117" s="233"/>
      <c r="C117" s="234"/>
      <c r="D117" s="235" t="s">
        <v>182</v>
      </c>
      <c r="E117" s="236" t="s">
        <v>21</v>
      </c>
      <c r="F117" s="237" t="s">
        <v>1953</v>
      </c>
      <c r="G117" s="234"/>
      <c r="H117" s="238">
        <v>12.1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182</v>
      </c>
      <c r="AU117" s="244" t="s">
        <v>79</v>
      </c>
      <c r="AV117" s="11" t="s">
        <v>79</v>
      </c>
      <c r="AW117" s="11" t="s">
        <v>33</v>
      </c>
      <c r="AX117" s="11" t="s">
        <v>69</v>
      </c>
      <c r="AY117" s="244" t="s">
        <v>174</v>
      </c>
    </row>
    <row r="118" s="11" customFormat="1">
      <c r="B118" s="233"/>
      <c r="C118" s="234"/>
      <c r="D118" s="235" t="s">
        <v>182</v>
      </c>
      <c r="E118" s="236" t="s">
        <v>21</v>
      </c>
      <c r="F118" s="237" t="s">
        <v>1954</v>
      </c>
      <c r="G118" s="234"/>
      <c r="H118" s="238">
        <v>5.2000000000000002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182</v>
      </c>
      <c r="AU118" s="244" t="s">
        <v>79</v>
      </c>
      <c r="AV118" s="11" t="s">
        <v>79</v>
      </c>
      <c r="AW118" s="11" t="s">
        <v>33</v>
      </c>
      <c r="AX118" s="11" t="s">
        <v>69</v>
      </c>
      <c r="AY118" s="244" t="s">
        <v>174</v>
      </c>
    </row>
    <row r="119" s="11" customFormat="1">
      <c r="B119" s="233"/>
      <c r="C119" s="234"/>
      <c r="D119" s="235" t="s">
        <v>182</v>
      </c>
      <c r="E119" s="236" t="s">
        <v>21</v>
      </c>
      <c r="F119" s="237" t="s">
        <v>1957</v>
      </c>
      <c r="G119" s="234"/>
      <c r="H119" s="238">
        <v>10.640000000000001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182</v>
      </c>
      <c r="AU119" s="244" t="s">
        <v>79</v>
      </c>
      <c r="AV119" s="11" t="s">
        <v>79</v>
      </c>
      <c r="AW119" s="11" t="s">
        <v>33</v>
      </c>
      <c r="AX119" s="11" t="s">
        <v>69</v>
      </c>
      <c r="AY119" s="244" t="s">
        <v>174</v>
      </c>
    </row>
    <row r="120" s="14" customFormat="1">
      <c r="B120" s="281"/>
      <c r="C120" s="282"/>
      <c r="D120" s="235" t="s">
        <v>182</v>
      </c>
      <c r="E120" s="283" t="s">
        <v>21</v>
      </c>
      <c r="F120" s="284" t="s">
        <v>1949</v>
      </c>
      <c r="G120" s="282"/>
      <c r="H120" s="285">
        <v>160.44</v>
      </c>
      <c r="I120" s="286"/>
      <c r="J120" s="282"/>
      <c r="K120" s="282"/>
      <c r="L120" s="287"/>
      <c r="M120" s="288"/>
      <c r="N120" s="289"/>
      <c r="O120" s="289"/>
      <c r="P120" s="289"/>
      <c r="Q120" s="289"/>
      <c r="R120" s="289"/>
      <c r="S120" s="289"/>
      <c r="T120" s="290"/>
      <c r="AT120" s="291" t="s">
        <v>182</v>
      </c>
      <c r="AU120" s="291" t="s">
        <v>79</v>
      </c>
      <c r="AV120" s="14" t="s">
        <v>188</v>
      </c>
      <c r="AW120" s="14" t="s">
        <v>33</v>
      </c>
      <c r="AX120" s="14" t="s">
        <v>69</v>
      </c>
      <c r="AY120" s="291" t="s">
        <v>174</v>
      </c>
    </row>
    <row r="121" s="12" customFormat="1">
      <c r="B121" s="245"/>
      <c r="C121" s="246"/>
      <c r="D121" s="235" t="s">
        <v>182</v>
      </c>
      <c r="E121" s="247" t="s">
        <v>21</v>
      </c>
      <c r="F121" s="248" t="s">
        <v>184</v>
      </c>
      <c r="G121" s="246"/>
      <c r="H121" s="249">
        <v>293.94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182</v>
      </c>
      <c r="AU121" s="255" t="s">
        <v>79</v>
      </c>
      <c r="AV121" s="12" t="s">
        <v>181</v>
      </c>
      <c r="AW121" s="12" t="s">
        <v>33</v>
      </c>
      <c r="AX121" s="12" t="s">
        <v>77</v>
      </c>
      <c r="AY121" s="255" t="s">
        <v>174</v>
      </c>
    </row>
    <row r="122" s="1" customFormat="1" ht="16.5" customHeight="1">
      <c r="B122" s="46"/>
      <c r="C122" s="221" t="s">
        <v>181</v>
      </c>
      <c r="D122" s="221" t="s">
        <v>176</v>
      </c>
      <c r="E122" s="222" t="s">
        <v>1958</v>
      </c>
      <c r="F122" s="223" t="s">
        <v>1959</v>
      </c>
      <c r="G122" s="224" t="s">
        <v>201</v>
      </c>
      <c r="H122" s="225">
        <v>293.94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79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196</v>
      </c>
    </row>
    <row r="123" s="13" customFormat="1">
      <c r="B123" s="256"/>
      <c r="C123" s="257"/>
      <c r="D123" s="235" t="s">
        <v>182</v>
      </c>
      <c r="E123" s="258" t="s">
        <v>21</v>
      </c>
      <c r="F123" s="259" t="s">
        <v>1946</v>
      </c>
      <c r="G123" s="257"/>
      <c r="H123" s="258" t="s">
        <v>21</v>
      </c>
      <c r="I123" s="260"/>
      <c r="J123" s="257"/>
      <c r="K123" s="257"/>
      <c r="L123" s="261"/>
      <c r="M123" s="262"/>
      <c r="N123" s="263"/>
      <c r="O123" s="263"/>
      <c r="P123" s="263"/>
      <c r="Q123" s="263"/>
      <c r="R123" s="263"/>
      <c r="S123" s="263"/>
      <c r="T123" s="264"/>
      <c r="AT123" s="265" t="s">
        <v>182</v>
      </c>
      <c r="AU123" s="265" t="s">
        <v>79</v>
      </c>
      <c r="AV123" s="13" t="s">
        <v>77</v>
      </c>
      <c r="AW123" s="13" t="s">
        <v>33</v>
      </c>
      <c r="AX123" s="13" t="s">
        <v>69</v>
      </c>
      <c r="AY123" s="265" t="s">
        <v>174</v>
      </c>
    </row>
    <row r="124" s="11" customFormat="1">
      <c r="B124" s="233"/>
      <c r="C124" s="234"/>
      <c r="D124" s="235" t="s">
        <v>182</v>
      </c>
      <c r="E124" s="236" t="s">
        <v>21</v>
      </c>
      <c r="F124" s="237" t="s">
        <v>1947</v>
      </c>
      <c r="G124" s="234"/>
      <c r="H124" s="238">
        <v>79.900000000000006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182</v>
      </c>
      <c r="AU124" s="244" t="s">
        <v>79</v>
      </c>
      <c r="AV124" s="11" t="s">
        <v>79</v>
      </c>
      <c r="AW124" s="11" t="s">
        <v>33</v>
      </c>
      <c r="AX124" s="11" t="s">
        <v>69</v>
      </c>
      <c r="AY124" s="244" t="s">
        <v>174</v>
      </c>
    </row>
    <row r="125" s="11" customFormat="1">
      <c r="B125" s="233"/>
      <c r="C125" s="234"/>
      <c r="D125" s="235" t="s">
        <v>182</v>
      </c>
      <c r="E125" s="236" t="s">
        <v>21</v>
      </c>
      <c r="F125" s="237" t="s">
        <v>1948</v>
      </c>
      <c r="G125" s="234"/>
      <c r="H125" s="238">
        <v>53.600000000000001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182</v>
      </c>
      <c r="AU125" s="244" t="s">
        <v>79</v>
      </c>
      <c r="AV125" s="11" t="s">
        <v>79</v>
      </c>
      <c r="AW125" s="11" t="s">
        <v>33</v>
      </c>
      <c r="AX125" s="11" t="s">
        <v>69</v>
      </c>
      <c r="AY125" s="244" t="s">
        <v>174</v>
      </c>
    </row>
    <row r="126" s="14" customFormat="1">
      <c r="B126" s="281"/>
      <c r="C126" s="282"/>
      <c r="D126" s="235" t="s">
        <v>182</v>
      </c>
      <c r="E126" s="283" t="s">
        <v>21</v>
      </c>
      <c r="F126" s="284" t="s">
        <v>1949</v>
      </c>
      <c r="G126" s="282"/>
      <c r="H126" s="285">
        <v>133.5</v>
      </c>
      <c r="I126" s="286"/>
      <c r="J126" s="282"/>
      <c r="K126" s="282"/>
      <c r="L126" s="287"/>
      <c r="M126" s="288"/>
      <c r="N126" s="289"/>
      <c r="O126" s="289"/>
      <c r="P126" s="289"/>
      <c r="Q126" s="289"/>
      <c r="R126" s="289"/>
      <c r="S126" s="289"/>
      <c r="T126" s="290"/>
      <c r="AT126" s="291" t="s">
        <v>182</v>
      </c>
      <c r="AU126" s="291" t="s">
        <v>79</v>
      </c>
      <c r="AV126" s="14" t="s">
        <v>188</v>
      </c>
      <c r="AW126" s="14" t="s">
        <v>33</v>
      </c>
      <c r="AX126" s="14" t="s">
        <v>69</v>
      </c>
      <c r="AY126" s="291" t="s">
        <v>174</v>
      </c>
    </row>
    <row r="127" s="13" customFormat="1">
      <c r="B127" s="256"/>
      <c r="C127" s="257"/>
      <c r="D127" s="235" t="s">
        <v>182</v>
      </c>
      <c r="E127" s="258" t="s">
        <v>21</v>
      </c>
      <c r="F127" s="259" t="s">
        <v>1950</v>
      </c>
      <c r="G127" s="257"/>
      <c r="H127" s="258" t="s">
        <v>21</v>
      </c>
      <c r="I127" s="260"/>
      <c r="J127" s="257"/>
      <c r="K127" s="257"/>
      <c r="L127" s="261"/>
      <c r="M127" s="262"/>
      <c r="N127" s="263"/>
      <c r="O127" s="263"/>
      <c r="P127" s="263"/>
      <c r="Q127" s="263"/>
      <c r="R127" s="263"/>
      <c r="S127" s="263"/>
      <c r="T127" s="264"/>
      <c r="AT127" s="265" t="s">
        <v>182</v>
      </c>
      <c r="AU127" s="265" t="s">
        <v>79</v>
      </c>
      <c r="AV127" s="13" t="s">
        <v>77</v>
      </c>
      <c r="AW127" s="13" t="s">
        <v>33</v>
      </c>
      <c r="AX127" s="13" t="s">
        <v>69</v>
      </c>
      <c r="AY127" s="265" t="s">
        <v>174</v>
      </c>
    </row>
    <row r="128" s="11" customFormat="1">
      <c r="B128" s="233"/>
      <c r="C128" s="234"/>
      <c r="D128" s="235" t="s">
        <v>182</v>
      </c>
      <c r="E128" s="236" t="s">
        <v>21</v>
      </c>
      <c r="F128" s="237" t="s">
        <v>1951</v>
      </c>
      <c r="G128" s="234"/>
      <c r="H128" s="238">
        <v>61.399999999999999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182</v>
      </c>
      <c r="AU128" s="244" t="s">
        <v>79</v>
      </c>
      <c r="AV128" s="11" t="s">
        <v>79</v>
      </c>
      <c r="AW128" s="11" t="s">
        <v>33</v>
      </c>
      <c r="AX128" s="11" t="s">
        <v>69</v>
      </c>
      <c r="AY128" s="244" t="s">
        <v>174</v>
      </c>
    </row>
    <row r="129" s="11" customFormat="1">
      <c r="B129" s="233"/>
      <c r="C129" s="234"/>
      <c r="D129" s="235" t="s">
        <v>182</v>
      </c>
      <c r="E129" s="236" t="s">
        <v>21</v>
      </c>
      <c r="F129" s="237" t="s">
        <v>1952</v>
      </c>
      <c r="G129" s="234"/>
      <c r="H129" s="238">
        <v>71.099999999999994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182</v>
      </c>
      <c r="AU129" s="244" t="s">
        <v>79</v>
      </c>
      <c r="AV129" s="11" t="s">
        <v>79</v>
      </c>
      <c r="AW129" s="11" t="s">
        <v>33</v>
      </c>
      <c r="AX129" s="11" t="s">
        <v>69</v>
      </c>
      <c r="AY129" s="244" t="s">
        <v>174</v>
      </c>
    </row>
    <row r="130" s="11" customFormat="1">
      <c r="B130" s="233"/>
      <c r="C130" s="234"/>
      <c r="D130" s="235" t="s">
        <v>182</v>
      </c>
      <c r="E130" s="236" t="s">
        <v>21</v>
      </c>
      <c r="F130" s="237" t="s">
        <v>1953</v>
      </c>
      <c r="G130" s="234"/>
      <c r="H130" s="238">
        <v>12.1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182</v>
      </c>
      <c r="AU130" s="244" t="s">
        <v>79</v>
      </c>
      <c r="AV130" s="11" t="s">
        <v>79</v>
      </c>
      <c r="AW130" s="11" t="s">
        <v>33</v>
      </c>
      <c r="AX130" s="11" t="s">
        <v>69</v>
      </c>
      <c r="AY130" s="244" t="s">
        <v>174</v>
      </c>
    </row>
    <row r="131" s="11" customFormat="1">
      <c r="B131" s="233"/>
      <c r="C131" s="234"/>
      <c r="D131" s="235" t="s">
        <v>182</v>
      </c>
      <c r="E131" s="236" t="s">
        <v>21</v>
      </c>
      <c r="F131" s="237" t="s">
        <v>1954</v>
      </c>
      <c r="G131" s="234"/>
      <c r="H131" s="238">
        <v>5.2000000000000002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182</v>
      </c>
      <c r="AU131" s="244" t="s">
        <v>79</v>
      </c>
      <c r="AV131" s="11" t="s">
        <v>79</v>
      </c>
      <c r="AW131" s="11" t="s">
        <v>33</v>
      </c>
      <c r="AX131" s="11" t="s">
        <v>69</v>
      </c>
      <c r="AY131" s="244" t="s">
        <v>174</v>
      </c>
    </row>
    <row r="132" s="11" customFormat="1">
      <c r="B132" s="233"/>
      <c r="C132" s="234"/>
      <c r="D132" s="235" t="s">
        <v>182</v>
      </c>
      <c r="E132" s="236" t="s">
        <v>21</v>
      </c>
      <c r="F132" s="237" t="s">
        <v>1957</v>
      </c>
      <c r="G132" s="234"/>
      <c r="H132" s="238">
        <v>10.640000000000001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182</v>
      </c>
      <c r="AU132" s="244" t="s">
        <v>79</v>
      </c>
      <c r="AV132" s="11" t="s">
        <v>79</v>
      </c>
      <c r="AW132" s="11" t="s">
        <v>33</v>
      </c>
      <c r="AX132" s="11" t="s">
        <v>69</v>
      </c>
      <c r="AY132" s="244" t="s">
        <v>174</v>
      </c>
    </row>
    <row r="133" s="14" customFormat="1">
      <c r="B133" s="281"/>
      <c r="C133" s="282"/>
      <c r="D133" s="235" t="s">
        <v>182</v>
      </c>
      <c r="E133" s="283" t="s">
        <v>21</v>
      </c>
      <c r="F133" s="284" t="s">
        <v>1949</v>
      </c>
      <c r="G133" s="282"/>
      <c r="H133" s="285">
        <v>160.44</v>
      </c>
      <c r="I133" s="286"/>
      <c r="J133" s="282"/>
      <c r="K133" s="282"/>
      <c r="L133" s="287"/>
      <c r="M133" s="288"/>
      <c r="N133" s="289"/>
      <c r="O133" s="289"/>
      <c r="P133" s="289"/>
      <c r="Q133" s="289"/>
      <c r="R133" s="289"/>
      <c r="S133" s="289"/>
      <c r="T133" s="290"/>
      <c r="AT133" s="291" t="s">
        <v>182</v>
      </c>
      <c r="AU133" s="291" t="s">
        <v>79</v>
      </c>
      <c r="AV133" s="14" t="s">
        <v>188</v>
      </c>
      <c r="AW133" s="14" t="s">
        <v>33</v>
      </c>
      <c r="AX133" s="14" t="s">
        <v>69</v>
      </c>
      <c r="AY133" s="291" t="s">
        <v>174</v>
      </c>
    </row>
    <row r="134" s="12" customFormat="1">
      <c r="B134" s="245"/>
      <c r="C134" s="246"/>
      <c r="D134" s="235" t="s">
        <v>182</v>
      </c>
      <c r="E134" s="247" t="s">
        <v>21</v>
      </c>
      <c r="F134" s="248" t="s">
        <v>184</v>
      </c>
      <c r="G134" s="246"/>
      <c r="H134" s="249">
        <v>293.94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182</v>
      </c>
      <c r="AU134" s="255" t="s">
        <v>79</v>
      </c>
      <c r="AV134" s="12" t="s">
        <v>181</v>
      </c>
      <c r="AW134" s="12" t="s">
        <v>33</v>
      </c>
      <c r="AX134" s="12" t="s">
        <v>77</v>
      </c>
      <c r="AY134" s="255" t="s">
        <v>174</v>
      </c>
    </row>
    <row r="135" s="1" customFormat="1" ht="16.5" customHeight="1">
      <c r="B135" s="46"/>
      <c r="C135" s="221" t="s">
        <v>198</v>
      </c>
      <c r="D135" s="221" t="s">
        <v>176</v>
      </c>
      <c r="E135" s="222" t="s">
        <v>1960</v>
      </c>
      <c r="F135" s="223" t="s">
        <v>1961</v>
      </c>
      <c r="G135" s="224" t="s">
        <v>201</v>
      </c>
      <c r="H135" s="225">
        <v>293.94</v>
      </c>
      <c r="I135" s="226"/>
      <c r="J135" s="227">
        <f>ROUND(I135*H135,2)</f>
        <v>0</v>
      </c>
      <c r="K135" s="223" t="s">
        <v>21</v>
      </c>
      <c r="L135" s="72"/>
      <c r="M135" s="228" t="s">
        <v>21</v>
      </c>
      <c r="N135" s="229" t="s">
        <v>40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181</v>
      </c>
      <c r="AT135" s="24" t="s">
        <v>176</v>
      </c>
      <c r="AU135" s="24" t="s">
        <v>79</v>
      </c>
      <c r="AY135" s="24" t="s">
        <v>174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77</v>
      </c>
      <c r="BK135" s="232">
        <f>ROUND(I135*H135,2)</f>
        <v>0</v>
      </c>
      <c r="BL135" s="24" t="s">
        <v>181</v>
      </c>
      <c r="BM135" s="24" t="s">
        <v>202</v>
      </c>
    </row>
    <row r="136" s="13" customFormat="1">
      <c r="B136" s="256"/>
      <c r="C136" s="257"/>
      <c r="D136" s="235" t="s">
        <v>182</v>
      </c>
      <c r="E136" s="258" t="s">
        <v>21</v>
      </c>
      <c r="F136" s="259" t="s">
        <v>1946</v>
      </c>
      <c r="G136" s="257"/>
      <c r="H136" s="258" t="s">
        <v>21</v>
      </c>
      <c r="I136" s="260"/>
      <c r="J136" s="257"/>
      <c r="K136" s="257"/>
      <c r="L136" s="261"/>
      <c r="M136" s="262"/>
      <c r="N136" s="263"/>
      <c r="O136" s="263"/>
      <c r="P136" s="263"/>
      <c r="Q136" s="263"/>
      <c r="R136" s="263"/>
      <c r="S136" s="263"/>
      <c r="T136" s="264"/>
      <c r="AT136" s="265" t="s">
        <v>182</v>
      </c>
      <c r="AU136" s="265" t="s">
        <v>79</v>
      </c>
      <c r="AV136" s="13" t="s">
        <v>77</v>
      </c>
      <c r="AW136" s="13" t="s">
        <v>33</v>
      </c>
      <c r="AX136" s="13" t="s">
        <v>69</v>
      </c>
      <c r="AY136" s="265" t="s">
        <v>174</v>
      </c>
    </row>
    <row r="137" s="11" customFormat="1">
      <c r="B137" s="233"/>
      <c r="C137" s="234"/>
      <c r="D137" s="235" t="s">
        <v>182</v>
      </c>
      <c r="E137" s="236" t="s">
        <v>21</v>
      </c>
      <c r="F137" s="237" t="s">
        <v>1947</v>
      </c>
      <c r="G137" s="234"/>
      <c r="H137" s="238">
        <v>79.900000000000006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182</v>
      </c>
      <c r="AU137" s="244" t="s">
        <v>79</v>
      </c>
      <c r="AV137" s="11" t="s">
        <v>79</v>
      </c>
      <c r="AW137" s="11" t="s">
        <v>33</v>
      </c>
      <c r="AX137" s="11" t="s">
        <v>69</v>
      </c>
      <c r="AY137" s="244" t="s">
        <v>174</v>
      </c>
    </row>
    <row r="138" s="11" customFormat="1">
      <c r="B138" s="233"/>
      <c r="C138" s="234"/>
      <c r="D138" s="235" t="s">
        <v>182</v>
      </c>
      <c r="E138" s="236" t="s">
        <v>21</v>
      </c>
      <c r="F138" s="237" t="s">
        <v>1948</v>
      </c>
      <c r="G138" s="234"/>
      <c r="H138" s="238">
        <v>53.600000000000001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182</v>
      </c>
      <c r="AU138" s="244" t="s">
        <v>79</v>
      </c>
      <c r="AV138" s="11" t="s">
        <v>79</v>
      </c>
      <c r="AW138" s="11" t="s">
        <v>33</v>
      </c>
      <c r="AX138" s="11" t="s">
        <v>69</v>
      </c>
      <c r="AY138" s="244" t="s">
        <v>174</v>
      </c>
    </row>
    <row r="139" s="14" customFormat="1">
      <c r="B139" s="281"/>
      <c r="C139" s="282"/>
      <c r="D139" s="235" t="s">
        <v>182</v>
      </c>
      <c r="E139" s="283" t="s">
        <v>21</v>
      </c>
      <c r="F139" s="284" t="s">
        <v>1949</v>
      </c>
      <c r="G139" s="282"/>
      <c r="H139" s="285">
        <v>133.5</v>
      </c>
      <c r="I139" s="286"/>
      <c r="J139" s="282"/>
      <c r="K139" s="282"/>
      <c r="L139" s="287"/>
      <c r="M139" s="288"/>
      <c r="N139" s="289"/>
      <c r="O139" s="289"/>
      <c r="P139" s="289"/>
      <c r="Q139" s="289"/>
      <c r="R139" s="289"/>
      <c r="S139" s="289"/>
      <c r="T139" s="290"/>
      <c r="AT139" s="291" t="s">
        <v>182</v>
      </c>
      <c r="AU139" s="291" t="s">
        <v>79</v>
      </c>
      <c r="AV139" s="14" t="s">
        <v>188</v>
      </c>
      <c r="AW139" s="14" t="s">
        <v>33</v>
      </c>
      <c r="AX139" s="14" t="s">
        <v>69</v>
      </c>
      <c r="AY139" s="291" t="s">
        <v>174</v>
      </c>
    </row>
    <row r="140" s="13" customFormat="1">
      <c r="B140" s="256"/>
      <c r="C140" s="257"/>
      <c r="D140" s="235" t="s">
        <v>182</v>
      </c>
      <c r="E140" s="258" t="s">
        <v>21</v>
      </c>
      <c r="F140" s="259" t="s">
        <v>1950</v>
      </c>
      <c r="G140" s="257"/>
      <c r="H140" s="258" t="s">
        <v>21</v>
      </c>
      <c r="I140" s="260"/>
      <c r="J140" s="257"/>
      <c r="K140" s="257"/>
      <c r="L140" s="261"/>
      <c r="M140" s="262"/>
      <c r="N140" s="263"/>
      <c r="O140" s="263"/>
      <c r="P140" s="263"/>
      <c r="Q140" s="263"/>
      <c r="R140" s="263"/>
      <c r="S140" s="263"/>
      <c r="T140" s="264"/>
      <c r="AT140" s="265" t="s">
        <v>182</v>
      </c>
      <c r="AU140" s="265" t="s">
        <v>79</v>
      </c>
      <c r="AV140" s="13" t="s">
        <v>77</v>
      </c>
      <c r="AW140" s="13" t="s">
        <v>33</v>
      </c>
      <c r="AX140" s="13" t="s">
        <v>69</v>
      </c>
      <c r="AY140" s="265" t="s">
        <v>174</v>
      </c>
    </row>
    <row r="141" s="11" customFormat="1">
      <c r="B141" s="233"/>
      <c r="C141" s="234"/>
      <c r="D141" s="235" t="s">
        <v>182</v>
      </c>
      <c r="E141" s="236" t="s">
        <v>21</v>
      </c>
      <c r="F141" s="237" t="s">
        <v>1951</v>
      </c>
      <c r="G141" s="234"/>
      <c r="H141" s="238">
        <v>61.399999999999999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182</v>
      </c>
      <c r="AU141" s="244" t="s">
        <v>79</v>
      </c>
      <c r="AV141" s="11" t="s">
        <v>79</v>
      </c>
      <c r="AW141" s="11" t="s">
        <v>33</v>
      </c>
      <c r="AX141" s="11" t="s">
        <v>69</v>
      </c>
      <c r="AY141" s="244" t="s">
        <v>174</v>
      </c>
    </row>
    <row r="142" s="11" customFormat="1">
      <c r="B142" s="233"/>
      <c r="C142" s="234"/>
      <c r="D142" s="235" t="s">
        <v>182</v>
      </c>
      <c r="E142" s="236" t="s">
        <v>21</v>
      </c>
      <c r="F142" s="237" t="s">
        <v>1952</v>
      </c>
      <c r="G142" s="234"/>
      <c r="H142" s="238">
        <v>71.099999999999994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182</v>
      </c>
      <c r="AU142" s="244" t="s">
        <v>79</v>
      </c>
      <c r="AV142" s="11" t="s">
        <v>79</v>
      </c>
      <c r="AW142" s="11" t="s">
        <v>33</v>
      </c>
      <c r="AX142" s="11" t="s">
        <v>69</v>
      </c>
      <c r="AY142" s="244" t="s">
        <v>174</v>
      </c>
    </row>
    <row r="143" s="11" customFormat="1">
      <c r="B143" s="233"/>
      <c r="C143" s="234"/>
      <c r="D143" s="235" t="s">
        <v>182</v>
      </c>
      <c r="E143" s="236" t="s">
        <v>21</v>
      </c>
      <c r="F143" s="237" t="s">
        <v>1953</v>
      </c>
      <c r="G143" s="234"/>
      <c r="H143" s="238">
        <v>12.1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182</v>
      </c>
      <c r="AU143" s="244" t="s">
        <v>79</v>
      </c>
      <c r="AV143" s="11" t="s">
        <v>79</v>
      </c>
      <c r="AW143" s="11" t="s">
        <v>33</v>
      </c>
      <c r="AX143" s="11" t="s">
        <v>69</v>
      </c>
      <c r="AY143" s="244" t="s">
        <v>174</v>
      </c>
    </row>
    <row r="144" s="11" customFormat="1">
      <c r="B144" s="233"/>
      <c r="C144" s="234"/>
      <c r="D144" s="235" t="s">
        <v>182</v>
      </c>
      <c r="E144" s="236" t="s">
        <v>21</v>
      </c>
      <c r="F144" s="237" t="s">
        <v>1954</v>
      </c>
      <c r="G144" s="234"/>
      <c r="H144" s="238">
        <v>5.2000000000000002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182</v>
      </c>
      <c r="AU144" s="244" t="s">
        <v>79</v>
      </c>
      <c r="AV144" s="11" t="s">
        <v>79</v>
      </c>
      <c r="AW144" s="11" t="s">
        <v>33</v>
      </c>
      <c r="AX144" s="11" t="s">
        <v>69</v>
      </c>
      <c r="AY144" s="244" t="s">
        <v>174</v>
      </c>
    </row>
    <row r="145" s="11" customFormat="1">
      <c r="B145" s="233"/>
      <c r="C145" s="234"/>
      <c r="D145" s="235" t="s">
        <v>182</v>
      </c>
      <c r="E145" s="236" t="s">
        <v>21</v>
      </c>
      <c r="F145" s="237" t="s">
        <v>1957</v>
      </c>
      <c r="G145" s="234"/>
      <c r="H145" s="238">
        <v>10.640000000000001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182</v>
      </c>
      <c r="AU145" s="244" t="s">
        <v>79</v>
      </c>
      <c r="AV145" s="11" t="s">
        <v>79</v>
      </c>
      <c r="AW145" s="11" t="s">
        <v>33</v>
      </c>
      <c r="AX145" s="11" t="s">
        <v>69</v>
      </c>
      <c r="AY145" s="244" t="s">
        <v>174</v>
      </c>
    </row>
    <row r="146" s="14" customFormat="1">
      <c r="B146" s="281"/>
      <c r="C146" s="282"/>
      <c r="D146" s="235" t="s">
        <v>182</v>
      </c>
      <c r="E146" s="283" t="s">
        <v>21</v>
      </c>
      <c r="F146" s="284" t="s">
        <v>1949</v>
      </c>
      <c r="G146" s="282"/>
      <c r="H146" s="285">
        <v>160.44</v>
      </c>
      <c r="I146" s="286"/>
      <c r="J146" s="282"/>
      <c r="K146" s="282"/>
      <c r="L146" s="287"/>
      <c r="M146" s="288"/>
      <c r="N146" s="289"/>
      <c r="O146" s="289"/>
      <c r="P146" s="289"/>
      <c r="Q146" s="289"/>
      <c r="R146" s="289"/>
      <c r="S146" s="289"/>
      <c r="T146" s="290"/>
      <c r="AT146" s="291" t="s">
        <v>182</v>
      </c>
      <c r="AU146" s="291" t="s">
        <v>79</v>
      </c>
      <c r="AV146" s="14" t="s">
        <v>188</v>
      </c>
      <c r="AW146" s="14" t="s">
        <v>33</v>
      </c>
      <c r="AX146" s="14" t="s">
        <v>69</v>
      </c>
      <c r="AY146" s="291" t="s">
        <v>174</v>
      </c>
    </row>
    <row r="147" s="12" customFormat="1">
      <c r="B147" s="245"/>
      <c r="C147" s="246"/>
      <c r="D147" s="235" t="s">
        <v>182</v>
      </c>
      <c r="E147" s="247" t="s">
        <v>21</v>
      </c>
      <c r="F147" s="248" t="s">
        <v>184</v>
      </c>
      <c r="G147" s="246"/>
      <c r="H147" s="249">
        <v>293.94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182</v>
      </c>
      <c r="AU147" s="255" t="s">
        <v>79</v>
      </c>
      <c r="AV147" s="12" t="s">
        <v>181</v>
      </c>
      <c r="AW147" s="12" t="s">
        <v>33</v>
      </c>
      <c r="AX147" s="12" t="s">
        <v>77</v>
      </c>
      <c r="AY147" s="255" t="s">
        <v>174</v>
      </c>
    </row>
    <row r="148" s="1" customFormat="1" ht="51" customHeight="1">
      <c r="B148" s="46"/>
      <c r="C148" s="221" t="s">
        <v>191</v>
      </c>
      <c r="D148" s="221" t="s">
        <v>176</v>
      </c>
      <c r="E148" s="222" t="s">
        <v>1962</v>
      </c>
      <c r="F148" s="223" t="s">
        <v>1963</v>
      </c>
      <c r="G148" s="224" t="s">
        <v>201</v>
      </c>
      <c r="H148" s="225">
        <v>293.94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40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181</v>
      </c>
      <c r="AT148" s="24" t="s">
        <v>176</v>
      </c>
      <c r="AU148" s="24" t="s">
        <v>79</v>
      </c>
      <c r="AY148" s="24" t="s">
        <v>174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77</v>
      </c>
      <c r="BK148" s="232">
        <f>ROUND(I148*H148,2)</f>
        <v>0</v>
      </c>
      <c r="BL148" s="24" t="s">
        <v>181</v>
      </c>
      <c r="BM148" s="24" t="s">
        <v>207</v>
      </c>
    </row>
    <row r="149" s="13" customFormat="1">
      <c r="B149" s="256"/>
      <c r="C149" s="257"/>
      <c r="D149" s="235" t="s">
        <v>182</v>
      </c>
      <c r="E149" s="258" t="s">
        <v>21</v>
      </c>
      <c r="F149" s="259" t="s">
        <v>1946</v>
      </c>
      <c r="G149" s="257"/>
      <c r="H149" s="258" t="s">
        <v>21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AT149" s="265" t="s">
        <v>182</v>
      </c>
      <c r="AU149" s="265" t="s">
        <v>79</v>
      </c>
      <c r="AV149" s="13" t="s">
        <v>77</v>
      </c>
      <c r="AW149" s="13" t="s">
        <v>33</v>
      </c>
      <c r="AX149" s="13" t="s">
        <v>69</v>
      </c>
      <c r="AY149" s="265" t="s">
        <v>174</v>
      </c>
    </row>
    <row r="150" s="11" customFormat="1">
      <c r="B150" s="233"/>
      <c r="C150" s="234"/>
      <c r="D150" s="235" t="s">
        <v>182</v>
      </c>
      <c r="E150" s="236" t="s">
        <v>21</v>
      </c>
      <c r="F150" s="237" t="s">
        <v>1947</v>
      </c>
      <c r="G150" s="234"/>
      <c r="H150" s="238">
        <v>79.900000000000006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182</v>
      </c>
      <c r="AU150" s="244" t="s">
        <v>79</v>
      </c>
      <c r="AV150" s="11" t="s">
        <v>79</v>
      </c>
      <c r="AW150" s="11" t="s">
        <v>33</v>
      </c>
      <c r="AX150" s="11" t="s">
        <v>69</v>
      </c>
      <c r="AY150" s="244" t="s">
        <v>174</v>
      </c>
    </row>
    <row r="151" s="11" customFormat="1">
      <c r="B151" s="233"/>
      <c r="C151" s="234"/>
      <c r="D151" s="235" t="s">
        <v>182</v>
      </c>
      <c r="E151" s="236" t="s">
        <v>21</v>
      </c>
      <c r="F151" s="237" t="s">
        <v>1948</v>
      </c>
      <c r="G151" s="234"/>
      <c r="H151" s="238">
        <v>53.600000000000001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182</v>
      </c>
      <c r="AU151" s="244" t="s">
        <v>79</v>
      </c>
      <c r="AV151" s="11" t="s">
        <v>79</v>
      </c>
      <c r="AW151" s="11" t="s">
        <v>33</v>
      </c>
      <c r="AX151" s="11" t="s">
        <v>69</v>
      </c>
      <c r="AY151" s="244" t="s">
        <v>174</v>
      </c>
    </row>
    <row r="152" s="14" customFormat="1">
      <c r="B152" s="281"/>
      <c r="C152" s="282"/>
      <c r="D152" s="235" t="s">
        <v>182</v>
      </c>
      <c r="E152" s="283" t="s">
        <v>21</v>
      </c>
      <c r="F152" s="284" t="s">
        <v>1949</v>
      </c>
      <c r="G152" s="282"/>
      <c r="H152" s="285">
        <v>133.5</v>
      </c>
      <c r="I152" s="286"/>
      <c r="J152" s="282"/>
      <c r="K152" s="282"/>
      <c r="L152" s="287"/>
      <c r="M152" s="288"/>
      <c r="N152" s="289"/>
      <c r="O152" s="289"/>
      <c r="P152" s="289"/>
      <c r="Q152" s="289"/>
      <c r="R152" s="289"/>
      <c r="S152" s="289"/>
      <c r="T152" s="290"/>
      <c r="AT152" s="291" t="s">
        <v>182</v>
      </c>
      <c r="AU152" s="291" t="s">
        <v>79</v>
      </c>
      <c r="AV152" s="14" t="s">
        <v>188</v>
      </c>
      <c r="AW152" s="14" t="s">
        <v>33</v>
      </c>
      <c r="AX152" s="14" t="s">
        <v>69</v>
      </c>
      <c r="AY152" s="291" t="s">
        <v>174</v>
      </c>
    </row>
    <row r="153" s="13" customFormat="1">
      <c r="B153" s="256"/>
      <c r="C153" s="257"/>
      <c r="D153" s="235" t="s">
        <v>182</v>
      </c>
      <c r="E153" s="258" t="s">
        <v>21</v>
      </c>
      <c r="F153" s="259" t="s">
        <v>1950</v>
      </c>
      <c r="G153" s="257"/>
      <c r="H153" s="258" t="s">
        <v>21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182</v>
      </c>
      <c r="AU153" s="265" t="s">
        <v>79</v>
      </c>
      <c r="AV153" s="13" t="s">
        <v>77</v>
      </c>
      <c r="AW153" s="13" t="s">
        <v>33</v>
      </c>
      <c r="AX153" s="13" t="s">
        <v>69</v>
      </c>
      <c r="AY153" s="265" t="s">
        <v>174</v>
      </c>
    </row>
    <row r="154" s="11" customFormat="1">
      <c r="B154" s="233"/>
      <c r="C154" s="234"/>
      <c r="D154" s="235" t="s">
        <v>182</v>
      </c>
      <c r="E154" s="236" t="s">
        <v>21</v>
      </c>
      <c r="F154" s="237" t="s">
        <v>1951</v>
      </c>
      <c r="G154" s="234"/>
      <c r="H154" s="238">
        <v>61.399999999999999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182</v>
      </c>
      <c r="AU154" s="244" t="s">
        <v>79</v>
      </c>
      <c r="AV154" s="11" t="s">
        <v>79</v>
      </c>
      <c r="AW154" s="11" t="s">
        <v>33</v>
      </c>
      <c r="AX154" s="11" t="s">
        <v>69</v>
      </c>
      <c r="AY154" s="244" t="s">
        <v>174</v>
      </c>
    </row>
    <row r="155" s="11" customFormat="1">
      <c r="B155" s="233"/>
      <c r="C155" s="234"/>
      <c r="D155" s="235" t="s">
        <v>182</v>
      </c>
      <c r="E155" s="236" t="s">
        <v>21</v>
      </c>
      <c r="F155" s="237" t="s">
        <v>1952</v>
      </c>
      <c r="G155" s="234"/>
      <c r="H155" s="238">
        <v>71.099999999999994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182</v>
      </c>
      <c r="AU155" s="244" t="s">
        <v>79</v>
      </c>
      <c r="AV155" s="11" t="s">
        <v>79</v>
      </c>
      <c r="AW155" s="11" t="s">
        <v>33</v>
      </c>
      <c r="AX155" s="11" t="s">
        <v>69</v>
      </c>
      <c r="AY155" s="244" t="s">
        <v>174</v>
      </c>
    </row>
    <row r="156" s="11" customFormat="1">
      <c r="B156" s="233"/>
      <c r="C156" s="234"/>
      <c r="D156" s="235" t="s">
        <v>182</v>
      </c>
      <c r="E156" s="236" t="s">
        <v>21</v>
      </c>
      <c r="F156" s="237" t="s">
        <v>1953</v>
      </c>
      <c r="G156" s="234"/>
      <c r="H156" s="238">
        <v>12.1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182</v>
      </c>
      <c r="AU156" s="244" t="s">
        <v>79</v>
      </c>
      <c r="AV156" s="11" t="s">
        <v>79</v>
      </c>
      <c r="AW156" s="11" t="s">
        <v>33</v>
      </c>
      <c r="AX156" s="11" t="s">
        <v>69</v>
      </c>
      <c r="AY156" s="244" t="s">
        <v>174</v>
      </c>
    </row>
    <row r="157" s="11" customFormat="1">
      <c r="B157" s="233"/>
      <c r="C157" s="234"/>
      <c r="D157" s="235" t="s">
        <v>182</v>
      </c>
      <c r="E157" s="236" t="s">
        <v>21</v>
      </c>
      <c r="F157" s="237" t="s">
        <v>1954</v>
      </c>
      <c r="G157" s="234"/>
      <c r="H157" s="238">
        <v>5.2000000000000002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182</v>
      </c>
      <c r="AU157" s="244" t="s">
        <v>79</v>
      </c>
      <c r="AV157" s="11" t="s">
        <v>79</v>
      </c>
      <c r="AW157" s="11" t="s">
        <v>33</v>
      </c>
      <c r="AX157" s="11" t="s">
        <v>69</v>
      </c>
      <c r="AY157" s="244" t="s">
        <v>174</v>
      </c>
    </row>
    <row r="158" s="11" customFormat="1">
      <c r="B158" s="233"/>
      <c r="C158" s="234"/>
      <c r="D158" s="235" t="s">
        <v>182</v>
      </c>
      <c r="E158" s="236" t="s">
        <v>21</v>
      </c>
      <c r="F158" s="237" t="s">
        <v>1957</v>
      </c>
      <c r="G158" s="234"/>
      <c r="H158" s="238">
        <v>10.640000000000001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182</v>
      </c>
      <c r="AU158" s="244" t="s">
        <v>79</v>
      </c>
      <c r="AV158" s="11" t="s">
        <v>79</v>
      </c>
      <c r="AW158" s="11" t="s">
        <v>33</v>
      </c>
      <c r="AX158" s="11" t="s">
        <v>69</v>
      </c>
      <c r="AY158" s="244" t="s">
        <v>174</v>
      </c>
    </row>
    <row r="159" s="14" customFormat="1">
      <c r="B159" s="281"/>
      <c r="C159" s="282"/>
      <c r="D159" s="235" t="s">
        <v>182</v>
      </c>
      <c r="E159" s="283" t="s">
        <v>21</v>
      </c>
      <c r="F159" s="284" t="s">
        <v>1949</v>
      </c>
      <c r="G159" s="282"/>
      <c r="H159" s="285">
        <v>160.44</v>
      </c>
      <c r="I159" s="286"/>
      <c r="J159" s="282"/>
      <c r="K159" s="282"/>
      <c r="L159" s="287"/>
      <c r="M159" s="288"/>
      <c r="N159" s="289"/>
      <c r="O159" s="289"/>
      <c r="P159" s="289"/>
      <c r="Q159" s="289"/>
      <c r="R159" s="289"/>
      <c r="S159" s="289"/>
      <c r="T159" s="290"/>
      <c r="AT159" s="291" t="s">
        <v>182</v>
      </c>
      <c r="AU159" s="291" t="s">
        <v>79</v>
      </c>
      <c r="AV159" s="14" t="s">
        <v>188</v>
      </c>
      <c r="AW159" s="14" t="s">
        <v>33</v>
      </c>
      <c r="AX159" s="14" t="s">
        <v>69</v>
      </c>
      <c r="AY159" s="291" t="s">
        <v>174</v>
      </c>
    </row>
    <row r="160" s="12" customFormat="1">
      <c r="B160" s="245"/>
      <c r="C160" s="246"/>
      <c r="D160" s="235" t="s">
        <v>182</v>
      </c>
      <c r="E160" s="247" t="s">
        <v>21</v>
      </c>
      <c r="F160" s="248" t="s">
        <v>184</v>
      </c>
      <c r="G160" s="246"/>
      <c r="H160" s="249">
        <v>293.94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182</v>
      </c>
      <c r="AU160" s="255" t="s">
        <v>79</v>
      </c>
      <c r="AV160" s="12" t="s">
        <v>181</v>
      </c>
      <c r="AW160" s="12" t="s">
        <v>33</v>
      </c>
      <c r="AX160" s="12" t="s">
        <v>77</v>
      </c>
      <c r="AY160" s="255" t="s">
        <v>174</v>
      </c>
    </row>
    <row r="161" s="1" customFormat="1" ht="16.5" customHeight="1">
      <c r="B161" s="46"/>
      <c r="C161" s="221" t="s">
        <v>208</v>
      </c>
      <c r="D161" s="221" t="s">
        <v>176</v>
      </c>
      <c r="E161" s="222" t="s">
        <v>1964</v>
      </c>
      <c r="F161" s="223" t="s">
        <v>1965</v>
      </c>
      <c r="G161" s="224" t="s">
        <v>201</v>
      </c>
      <c r="H161" s="225">
        <v>293.94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40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181</v>
      </c>
      <c r="AT161" s="24" t="s">
        <v>176</v>
      </c>
      <c r="AU161" s="24" t="s">
        <v>79</v>
      </c>
      <c r="AY161" s="24" t="s">
        <v>174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77</v>
      </c>
      <c r="BK161" s="232">
        <f>ROUND(I161*H161,2)</f>
        <v>0</v>
      </c>
      <c r="BL161" s="24" t="s">
        <v>181</v>
      </c>
      <c r="BM161" s="24" t="s">
        <v>211</v>
      </c>
    </row>
    <row r="162" s="13" customFormat="1">
      <c r="B162" s="256"/>
      <c r="C162" s="257"/>
      <c r="D162" s="235" t="s">
        <v>182</v>
      </c>
      <c r="E162" s="258" t="s">
        <v>21</v>
      </c>
      <c r="F162" s="259" t="s">
        <v>1946</v>
      </c>
      <c r="G162" s="257"/>
      <c r="H162" s="258" t="s">
        <v>21</v>
      </c>
      <c r="I162" s="260"/>
      <c r="J162" s="257"/>
      <c r="K162" s="257"/>
      <c r="L162" s="261"/>
      <c r="M162" s="262"/>
      <c r="N162" s="263"/>
      <c r="O162" s="263"/>
      <c r="P162" s="263"/>
      <c r="Q162" s="263"/>
      <c r="R162" s="263"/>
      <c r="S162" s="263"/>
      <c r="T162" s="264"/>
      <c r="AT162" s="265" t="s">
        <v>182</v>
      </c>
      <c r="AU162" s="265" t="s">
        <v>79</v>
      </c>
      <c r="AV162" s="13" t="s">
        <v>77</v>
      </c>
      <c r="AW162" s="13" t="s">
        <v>33</v>
      </c>
      <c r="AX162" s="13" t="s">
        <v>69</v>
      </c>
      <c r="AY162" s="265" t="s">
        <v>174</v>
      </c>
    </row>
    <row r="163" s="11" customFormat="1">
      <c r="B163" s="233"/>
      <c r="C163" s="234"/>
      <c r="D163" s="235" t="s">
        <v>182</v>
      </c>
      <c r="E163" s="236" t="s">
        <v>21</v>
      </c>
      <c r="F163" s="237" t="s">
        <v>1947</v>
      </c>
      <c r="G163" s="234"/>
      <c r="H163" s="238">
        <v>79.900000000000006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182</v>
      </c>
      <c r="AU163" s="244" t="s">
        <v>79</v>
      </c>
      <c r="AV163" s="11" t="s">
        <v>79</v>
      </c>
      <c r="AW163" s="11" t="s">
        <v>33</v>
      </c>
      <c r="AX163" s="11" t="s">
        <v>69</v>
      </c>
      <c r="AY163" s="244" t="s">
        <v>174</v>
      </c>
    </row>
    <row r="164" s="11" customFormat="1">
      <c r="B164" s="233"/>
      <c r="C164" s="234"/>
      <c r="D164" s="235" t="s">
        <v>182</v>
      </c>
      <c r="E164" s="236" t="s">
        <v>21</v>
      </c>
      <c r="F164" s="237" t="s">
        <v>1948</v>
      </c>
      <c r="G164" s="234"/>
      <c r="H164" s="238">
        <v>53.600000000000001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182</v>
      </c>
      <c r="AU164" s="244" t="s">
        <v>79</v>
      </c>
      <c r="AV164" s="11" t="s">
        <v>79</v>
      </c>
      <c r="AW164" s="11" t="s">
        <v>33</v>
      </c>
      <c r="AX164" s="11" t="s">
        <v>69</v>
      </c>
      <c r="AY164" s="244" t="s">
        <v>174</v>
      </c>
    </row>
    <row r="165" s="14" customFormat="1">
      <c r="B165" s="281"/>
      <c r="C165" s="282"/>
      <c r="D165" s="235" t="s">
        <v>182</v>
      </c>
      <c r="E165" s="283" t="s">
        <v>21</v>
      </c>
      <c r="F165" s="284" t="s">
        <v>1949</v>
      </c>
      <c r="G165" s="282"/>
      <c r="H165" s="285">
        <v>133.5</v>
      </c>
      <c r="I165" s="286"/>
      <c r="J165" s="282"/>
      <c r="K165" s="282"/>
      <c r="L165" s="287"/>
      <c r="M165" s="288"/>
      <c r="N165" s="289"/>
      <c r="O165" s="289"/>
      <c r="P165" s="289"/>
      <c r="Q165" s="289"/>
      <c r="R165" s="289"/>
      <c r="S165" s="289"/>
      <c r="T165" s="290"/>
      <c r="AT165" s="291" t="s">
        <v>182</v>
      </c>
      <c r="AU165" s="291" t="s">
        <v>79</v>
      </c>
      <c r="AV165" s="14" t="s">
        <v>188</v>
      </c>
      <c r="AW165" s="14" t="s">
        <v>33</v>
      </c>
      <c r="AX165" s="14" t="s">
        <v>69</v>
      </c>
      <c r="AY165" s="291" t="s">
        <v>174</v>
      </c>
    </row>
    <row r="166" s="13" customFormat="1">
      <c r="B166" s="256"/>
      <c r="C166" s="257"/>
      <c r="D166" s="235" t="s">
        <v>182</v>
      </c>
      <c r="E166" s="258" t="s">
        <v>21</v>
      </c>
      <c r="F166" s="259" t="s">
        <v>1950</v>
      </c>
      <c r="G166" s="257"/>
      <c r="H166" s="258" t="s">
        <v>21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AT166" s="265" t="s">
        <v>182</v>
      </c>
      <c r="AU166" s="265" t="s">
        <v>79</v>
      </c>
      <c r="AV166" s="13" t="s">
        <v>77</v>
      </c>
      <c r="AW166" s="13" t="s">
        <v>33</v>
      </c>
      <c r="AX166" s="13" t="s">
        <v>69</v>
      </c>
      <c r="AY166" s="265" t="s">
        <v>174</v>
      </c>
    </row>
    <row r="167" s="11" customFormat="1">
      <c r="B167" s="233"/>
      <c r="C167" s="234"/>
      <c r="D167" s="235" t="s">
        <v>182</v>
      </c>
      <c r="E167" s="236" t="s">
        <v>21</v>
      </c>
      <c r="F167" s="237" t="s">
        <v>1951</v>
      </c>
      <c r="G167" s="234"/>
      <c r="H167" s="238">
        <v>61.399999999999999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182</v>
      </c>
      <c r="AU167" s="244" t="s">
        <v>79</v>
      </c>
      <c r="AV167" s="11" t="s">
        <v>79</v>
      </c>
      <c r="AW167" s="11" t="s">
        <v>33</v>
      </c>
      <c r="AX167" s="11" t="s">
        <v>69</v>
      </c>
      <c r="AY167" s="244" t="s">
        <v>174</v>
      </c>
    </row>
    <row r="168" s="11" customFormat="1">
      <c r="B168" s="233"/>
      <c r="C168" s="234"/>
      <c r="D168" s="235" t="s">
        <v>182</v>
      </c>
      <c r="E168" s="236" t="s">
        <v>21</v>
      </c>
      <c r="F168" s="237" t="s">
        <v>1952</v>
      </c>
      <c r="G168" s="234"/>
      <c r="H168" s="238">
        <v>71.099999999999994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182</v>
      </c>
      <c r="AU168" s="244" t="s">
        <v>79</v>
      </c>
      <c r="AV168" s="11" t="s">
        <v>79</v>
      </c>
      <c r="AW168" s="11" t="s">
        <v>33</v>
      </c>
      <c r="AX168" s="11" t="s">
        <v>69</v>
      </c>
      <c r="AY168" s="244" t="s">
        <v>174</v>
      </c>
    </row>
    <row r="169" s="11" customFormat="1">
      <c r="B169" s="233"/>
      <c r="C169" s="234"/>
      <c r="D169" s="235" t="s">
        <v>182</v>
      </c>
      <c r="E169" s="236" t="s">
        <v>21</v>
      </c>
      <c r="F169" s="237" t="s">
        <v>1953</v>
      </c>
      <c r="G169" s="234"/>
      <c r="H169" s="238">
        <v>12.1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182</v>
      </c>
      <c r="AU169" s="244" t="s">
        <v>79</v>
      </c>
      <c r="AV169" s="11" t="s">
        <v>79</v>
      </c>
      <c r="AW169" s="11" t="s">
        <v>33</v>
      </c>
      <c r="AX169" s="11" t="s">
        <v>69</v>
      </c>
      <c r="AY169" s="244" t="s">
        <v>174</v>
      </c>
    </row>
    <row r="170" s="11" customFormat="1">
      <c r="B170" s="233"/>
      <c r="C170" s="234"/>
      <c r="D170" s="235" t="s">
        <v>182</v>
      </c>
      <c r="E170" s="236" t="s">
        <v>21</v>
      </c>
      <c r="F170" s="237" t="s">
        <v>1954</v>
      </c>
      <c r="G170" s="234"/>
      <c r="H170" s="238">
        <v>5.2000000000000002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182</v>
      </c>
      <c r="AU170" s="244" t="s">
        <v>79</v>
      </c>
      <c r="AV170" s="11" t="s">
        <v>79</v>
      </c>
      <c r="AW170" s="11" t="s">
        <v>33</v>
      </c>
      <c r="AX170" s="11" t="s">
        <v>69</v>
      </c>
      <c r="AY170" s="244" t="s">
        <v>174</v>
      </c>
    </row>
    <row r="171" s="11" customFormat="1">
      <c r="B171" s="233"/>
      <c r="C171" s="234"/>
      <c r="D171" s="235" t="s">
        <v>182</v>
      </c>
      <c r="E171" s="236" t="s">
        <v>21</v>
      </c>
      <c r="F171" s="237" t="s">
        <v>1957</v>
      </c>
      <c r="G171" s="234"/>
      <c r="H171" s="238">
        <v>10.640000000000001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182</v>
      </c>
      <c r="AU171" s="244" t="s">
        <v>79</v>
      </c>
      <c r="AV171" s="11" t="s">
        <v>79</v>
      </c>
      <c r="AW171" s="11" t="s">
        <v>33</v>
      </c>
      <c r="AX171" s="11" t="s">
        <v>69</v>
      </c>
      <c r="AY171" s="244" t="s">
        <v>174</v>
      </c>
    </row>
    <row r="172" s="14" customFormat="1">
      <c r="B172" s="281"/>
      <c r="C172" s="282"/>
      <c r="D172" s="235" t="s">
        <v>182</v>
      </c>
      <c r="E172" s="283" t="s">
        <v>21</v>
      </c>
      <c r="F172" s="284" t="s">
        <v>1949</v>
      </c>
      <c r="G172" s="282"/>
      <c r="H172" s="285">
        <v>160.44</v>
      </c>
      <c r="I172" s="286"/>
      <c r="J172" s="282"/>
      <c r="K172" s="282"/>
      <c r="L172" s="287"/>
      <c r="M172" s="288"/>
      <c r="N172" s="289"/>
      <c r="O172" s="289"/>
      <c r="P172" s="289"/>
      <c r="Q172" s="289"/>
      <c r="R172" s="289"/>
      <c r="S172" s="289"/>
      <c r="T172" s="290"/>
      <c r="AT172" s="291" t="s">
        <v>182</v>
      </c>
      <c r="AU172" s="291" t="s">
        <v>79</v>
      </c>
      <c r="AV172" s="14" t="s">
        <v>188</v>
      </c>
      <c r="AW172" s="14" t="s">
        <v>33</v>
      </c>
      <c r="AX172" s="14" t="s">
        <v>69</v>
      </c>
      <c r="AY172" s="291" t="s">
        <v>174</v>
      </c>
    </row>
    <row r="173" s="12" customFormat="1">
      <c r="B173" s="245"/>
      <c r="C173" s="246"/>
      <c r="D173" s="235" t="s">
        <v>182</v>
      </c>
      <c r="E173" s="247" t="s">
        <v>21</v>
      </c>
      <c r="F173" s="248" t="s">
        <v>184</v>
      </c>
      <c r="G173" s="246"/>
      <c r="H173" s="249">
        <v>293.94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182</v>
      </c>
      <c r="AU173" s="255" t="s">
        <v>79</v>
      </c>
      <c r="AV173" s="12" t="s">
        <v>181</v>
      </c>
      <c r="AW173" s="12" t="s">
        <v>33</v>
      </c>
      <c r="AX173" s="12" t="s">
        <v>77</v>
      </c>
      <c r="AY173" s="255" t="s">
        <v>174</v>
      </c>
    </row>
    <row r="174" s="1" customFormat="1" ht="25.5" customHeight="1">
      <c r="B174" s="46"/>
      <c r="C174" s="221" t="s">
        <v>196</v>
      </c>
      <c r="D174" s="221" t="s">
        <v>176</v>
      </c>
      <c r="E174" s="222" t="s">
        <v>1966</v>
      </c>
      <c r="F174" s="223" t="s">
        <v>1967</v>
      </c>
      <c r="G174" s="224" t="s">
        <v>201</v>
      </c>
      <c r="H174" s="225">
        <v>115.818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40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181</v>
      </c>
      <c r="AT174" s="24" t="s">
        <v>176</v>
      </c>
      <c r="AU174" s="24" t="s">
        <v>79</v>
      </c>
      <c r="AY174" s="24" t="s">
        <v>174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77</v>
      </c>
      <c r="BK174" s="232">
        <f>ROUND(I174*H174,2)</f>
        <v>0</v>
      </c>
      <c r="BL174" s="24" t="s">
        <v>181</v>
      </c>
      <c r="BM174" s="24" t="s">
        <v>214</v>
      </c>
    </row>
    <row r="175" s="13" customFormat="1">
      <c r="B175" s="256"/>
      <c r="C175" s="257"/>
      <c r="D175" s="235" t="s">
        <v>182</v>
      </c>
      <c r="E175" s="258" t="s">
        <v>21</v>
      </c>
      <c r="F175" s="259" t="s">
        <v>1968</v>
      </c>
      <c r="G175" s="257"/>
      <c r="H175" s="258" t="s">
        <v>21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AT175" s="265" t="s">
        <v>182</v>
      </c>
      <c r="AU175" s="265" t="s">
        <v>79</v>
      </c>
      <c r="AV175" s="13" t="s">
        <v>77</v>
      </c>
      <c r="AW175" s="13" t="s">
        <v>33</v>
      </c>
      <c r="AX175" s="13" t="s">
        <v>69</v>
      </c>
      <c r="AY175" s="265" t="s">
        <v>174</v>
      </c>
    </row>
    <row r="176" s="11" customFormat="1">
      <c r="B176" s="233"/>
      <c r="C176" s="234"/>
      <c r="D176" s="235" t="s">
        <v>182</v>
      </c>
      <c r="E176" s="236" t="s">
        <v>21</v>
      </c>
      <c r="F176" s="237" t="s">
        <v>1969</v>
      </c>
      <c r="G176" s="234"/>
      <c r="H176" s="238">
        <v>5.7000000000000002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182</v>
      </c>
      <c r="AU176" s="244" t="s">
        <v>79</v>
      </c>
      <c r="AV176" s="11" t="s">
        <v>79</v>
      </c>
      <c r="AW176" s="11" t="s">
        <v>33</v>
      </c>
      <c r="AX176" s="11" t="s">
        <v>69</v>
      </c>
      <c r="AY176" s="244" t="s">
        <v>174</v>
      </c>
    </row>
    <row r="177" s="11" customFormat="1">
      <c r="B177" s="233"/>
      <c r="C177" s="234"/>
      <c r="D177" s="235" t="s">
        <v>182</v>
      </c>
      <c r="E177" s="236" t="s">
        <v>21</v>
      </c>
      <c r="F177" s="237" t="s">
        <v>1970</v>
      </c>
      <c r="G177" s="234"/>
      <c r="H177" s="238">
        <v>6.2880000000000003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182</v>
      </c>
      <c r="AU177" s="244" t="s">
        <v>79</v>
      </c>
      <c r="AV177" s="11" t="s">
        <v>79</v>
      </c>
      <c r="AW177" s="11" t="s">
        <v>33</v>
      </c>
      <c r="AX177" s="11" t="s">
        <v>69</v>
      </c>
      <c r="AY177" s="244" t="s">
        <v>174</v>
      </c>
    </row>
    <row r="178" s="11" customFormat="1">
      <c r="B178" s="233"/>
      <c r="C178" s="234"/>
      <c r="D178" s="235" t="s">
        <v>182</v>
      </c>
      <c r="E178" s="236" t="s">
        <v>21</v>
      </c>
      <c r="F178" s="237" t="s">
        <v>1971</v>
      </c>
      <c r="G178" s="234"/>
      <c r="H178" s="238">
        <v>4.9980000000000002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182</v>
      </c>
      <c r="AU178" s="244" t="s">
        <v>79</v>
      </c>
      <c r="AV178" s="11" t="s">
        <v>79</v>
      </c>
      <c r="AW178" s="11" t="s">
        <v>33</v>
      </c>
      <c r="AX178" s="11" t="s">
        <v>69</v>
      </c>
      <c r="AY178" s="244" t="s">
        <v>174</v>
      </c>
    </row>
    <row r="179" s="11" customFormat="1">
      <c r="B179" s="233"/>
      <c r="C179" s="234"/>
      <c r="D179" s="235" t="s">
        <v>182</v>
      </c>
      <c r="E179" s="236" t="s">
        <v>21</v>
      </c>
      <c r="F179" s="237" t="s">
        <v>1971</v>
      </c>
      <c r="G179" s="234"/>
      <c r="H179" s="238">
        <v>4.9980000000000002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182</v>
      </c>
      <c r="AU179" s="244" t="s">
        <v>79</v>
      </c>
      <c r="AV179" s="11" t="s">
        <v>79</v>
      </c>
      <c r="AW179" s="11" t="s">
        <v>33</v>
      </c>
      <c r="AX179" s="11" t="s">
        <v>69</v>
      </c>
      <c r="AY179" s="244" t="s">
        <v>174</v>
      </c>
    </row>
    <row r="180" s="11" customFormat="1">
      <c r="B180" s="233"/>
      <c r="C180" s="234"/>
      <c r="D180" s="235" t="s">
        <v>182</v>
      </c>
      <c r="E180" s="236" t="s">
        <v>21</v>
      </c>
      <c r="F180" s="237" t="s">
        <v>1972</v>
      </c>
      <c r="G180" s="234"/>
      <c r="H180" s="238">
        <v>6.1799999999999997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182</v>
      </c>
      <c r="AU180" s="244" t="s">
        <v>79</v>
      </c>
      <c r="AV180" s="11" t="s">
        <v>79</v>
      </c>
      <c r="AW180" s="11" t="s">
        <v>33</v>
      </c>
      <c r="AX180" s="11" t="s">
        <v>69</v>
      </c>
      <c r="AY180" s="244" t="s">
        <v>174</v>
      </c>
    </row>
    <row r="181" s="11" customFormat="1">
      <c r="B181" s="233"/>
      <c r="C181" s="234"/>
      <c r="D181" s="235" t="s">
        <v>182</v>
      </c>
      <c r="E181" s="236" t="s">
        <v>21</v>
      </c>
      <c r="F181" s="237" t="s">
        <v>1973</v>
      </c>
      <c r="G181" s="234"/>
      <c r="H181" s="238">
        <v>5.6399999999999997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182</v>
      </c>
      <c r="AU181" s="244" t="s">
        <v>79</v>
      </c>
      <c r="AV181" s="11" t="s">
        <v>79</v>
      </c>
      <c r="AW181" s="11" t="s">
        <v>33</v>
      </c>
      <c r="AX181" s="11" t="s">
        <v>69</v>
      </c>
      <c r="AY181" s="244" t="s">
        <v>174</v>
      </c>
    </row>
    <row r="182" s="13" customFormat="1">
      <c r="B182" s="256"/>
      <c r="C182" s="257"/>
      <c r="D182" s="235" t="s">
        <v>182</v>
      </c>
      <c r="E182" s="258" t="s">
        <v>21</v>
      </c>
      <c r="F182" s="259" t="s">
        <v>1974</v>
      </c>
      <c r="G182" s="257"/>
      <c r="H182" s="258" t="s">
        <v>21</v>
      </c>
      <c r="I182" s="260"/>
      <c r="J182" s="257"/>
      <c r="K182" s="257"/>
      <c r="L182" s="261"/>
      <c r="M182" s="262"/>
      <c r="N182" s="263"/>
      <c r="O182" s="263"/>
      <c r="P182" s="263"/>
      <c r="Q182" s="263"/>
      <c r="R182" s="263"/>
      <c r="S182" s="263"/>
      <c r="T182" s="264"/>
      <c r="AT182" s="265" t="s">
        <v>182</v>
      </c>
      <c r="AU182" s="265" t="s">
        <v>79</v>
      </c>
      <c r="AV182" s="13" t="s">
        <v>77</v>
      </c>
      <c r="AW182" s="13" t="s">
        <v>33</v>
      </c>
      <c r="AX182" s="13" t="s">
        <v>69</v>
      </c>
      <c r="AY182" s="265" t="s">
        <v>174</v>
      </c>
    </row>
    <row r="183" s="11" customFormat="1">
      <c r="B183" s="233"/>
      <c r="C183" s="234"/>
      <c r="D183" s="235" t="s">
        <v>182</v>
      </c>
      <c r="E183" s="236" t="s">
        <v>21</v>
      </c>
      <c r="F183" s="237" t="s">
        <v>1975</v>
      </c>
      <c r="G183" s="234"/>
      <c r="H183" s="238">
        <v>7.008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182</v>
      </c>
      <c r="AU183" s="244" t="s">
        <v>79</v>
      </c>
      <c r="AV183" s="11" t="s">
        <v>79</v>
      </c>
      <c r="AW183" s="11" t="s">
        <v>33</v>
      </c>
      <c r="AX183" s="11" t="s">
        <v>69</v>
      </c>
      <c r="AY183" s="244" t="s">
        <v>174</v>
      </c>
    </row>
    <row r="184" s="11" customFormat="1">
      <c r="B184" s="233"/>
      <c r="C184" s="234"/>
      <c r="D184" s="235" t="s">
        <v>182</v>
      </c>
      <c r="E184" s="236" t="s">
        <v>21</v>
      </c>
      <c r="F184" s="237" t="s">
        <v>1976</v>
      </c>
      <c r="G184" s="234"/>
      <c r="H184" s="238">
        <v>6.5700000000000003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182</v>
      </c>
      <c r="AU184" s="244" t="s">
        <v>79</v>
      </c>
      <c r="AV184" s="11" t="s">
        <v>79</v>
      </c>
      <c r="AW184" s="11" t="s">
        <v>33</v>
      </c>
      <c r="AX184" s="11" t="s">
        <v>69</v>
      </c>
      <c r="AY184" s="244" t="s">
        <v>174</v>
      </c>
    </row>
    <row r="185" s="11" customFormat="1">
      <c r="B185" s="233"/>
      <c r="C185" s="234"/>
      <c r="D185" s="235" t="s">
        <v>182</v>
      </c>
      <c r="E185" s="236" t="s">
        <v>21</v>
      </c>
      <c r="F185" s="237" t="s">
        <v>1977</v>
      </c>
      <c r="G185" s="234"/>
      <c r="H185" s="238">
        <v>3.6480000000000001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182</v>
      </c>
      <c r="AU185" s="244" t="s">
        <v>79</v>
      </c>
      <c r="AV185" s="11" t="s">
        <v>79</v>
      </c>
      <c r="AW185" s="11" t="s">
        <v>33</v>
      </c>
      <c r="AX185" s="11" t="s">
        <v>69</v>
      </c>
      <c r="AY185" s="244" t="s">
        <v>174</v>
      </c>
    </row>
    <row r="186" s="11" customFormat="1">
      <c r="B186" s="233"/>
      <c r="C186" s="234"/>
      <c r="D186" s="235" t="s">
        <v>182</v>
      </c>
      <c r="E186" s="236" t="s">
        <v>21</v>
      </c>
      <c r="F186" s="237" t="s">
        <v>1978</v>
      </c>
      <c r="G186" s="234"/>
      <c r="H186" s="238">
        <v>7.1219999999999999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182</v>
      </c>
      <c r="AU186" s="244" t="s">
        <v>79</v>
      </c>
      <c r="AV186" s="11" t="s">
        <v>79</v>
      </c>
      <c r="AW186" s="11" t="s">
        <v>33</v>
      </c>
      <c r="AX186" s="11" t="s">
        <v>69</v>
      </c>
      <c r="AY186" s="244" t="s">
        <v>174</v>
      </c>
    </row>
    <row r="187" s="13" customFormat="1">
      <c r="B187" s="256"/>
      <c r="C187" s="257"/>
      <c r="D187" s="235" t="s">
        <v>182</v>
      </c>
      <c r="E187" s="258" t="s">
        <v>21</v>
      </c>
      <c r="F187" s="259" t="s">
        <v>1979</v>
      </c>
      <c r="G187" s="257"/>
      <c r="H187" s="258" t="s">
        <v>21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AT187" s="265" t="s">
        <v>182</v>
      </c>
      <c r="AU187" s="265" t="s">
        <v>79</v>
      </c>
      <c r="AV187" s="13" t="s">
        <v>77</v>
      </c>
      <c r="AW187" s="13" t="s">
        <v>33</v>
      </c>
      <c r="AX187" s="13" t="s">
        <v>69</v>
      </c>
      <c r="AY187" s="265" t="s">
        <v>174</v>
      </c>
    </row>
    <row r="188" s="11" customFormat="1">
      <c r="B188" s="233"/>
      <c r="C188" s="234"/>
      <c r="D188" s="235" t="s">
        <v>182</v>
      </c>
      <c r="E188" s="236" t="s">
        <v>21</v>
      </c>
      <c r="F188" s="237" t="s">
        <v>1980</v>
      </c>
      <c r="G188" s="234"/>
      <c r="H188" s="238">
        <v>5.1479999999999997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182</v>
      </c>
      <c r="AU188" s="244" t="s">
        <v>79</v>
      </c>
      <c r="AV188" s="11" t="s">
        <v>79</v>
      </c>
      <c r="AW188" s="11" t="s">
        <v>33</v>
      </c>
      <c r="AX188" s="11" t="s">
        <v>69</v>
      </c>
      <c r="AY188" s="244" t="s">
        <v>174</v>
      </c>
    </row>
    <row r="189" s="11" customFormat="1">
      <c r="B189" s="233"/>
      <c r="C189" s="234"/>
      <c r="D189" s="235" t="s">
        <v>182</v>
      </c>
      <c r="E189" s="236" t="s">
        <v>21</v>
      </c>
      <c r="F189" s="237" t="s">
        <v>1981</v>
      </c>
      <c r="G189" s="234"/>
      <c r="H189" s="238">
        <v>1.8600000000000001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182</v>
      </c>
      <c r="AU189" s="244" t="s">
        <v>79</v>
      </c>
      <c r="AV189" s="11" t="s">
        <v>79</v>
      </c>
      <c r="AW189" s="11" t="s">
        <v>33</v>
      </c>
      <c r="AX189" s="11" t="s">
        <v>69</v>
      </c>
      <c r="AY189" s="244" t="s">
        <v>174</v>
      </c>
    </row>
    <row r="190" s="11" customFormat="1">
      <c r="B190" s="233"/>
      <c r="C190" s="234"/>
      <c r="D190" s="235" t="s">
        <v>182</v>
      </c>
      <c r="E190" s="236" t="s">
        <v>21</v>
      </c>
      <c r="F190" s="237" t="s">
        <v>1982</v>
      </c>
      <c r="G190" s="234"/>
      <c r="H190" s="238">
        <v>11.532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182</v>
      </c>
      <c r="AU190" s="244" t="s">
        <v>79</v>
      </c>
      <c r="AV190" s="11" t="s">
        <v>79</v>
      </c>
      <c r="AW190" s="11" t="s">
        <v>33</v>
      </c>
      <c r="AX190" s="11" t="s">
        <v>69</v>
      </c>
      <c r="AY190" s="244" t="s">
        <v>174</v>
      </c>
    </row>
    <row r="191" s="11" customFormat="1">
      <c r="B191" s="233"/>
      <c r="C191" s="234"/>
      <c r="D191" s="235" t="s">
        <v>182</v>
      </c>
      <c r="E191" s="236" t="s">
        <v>21</v>
      </c>
      <c r="F191" s="237" t="s">
        <v>1983</v>
      </c>
      <c r="G191" s="234"/>
      <c r="H191" s="238">
        <v>3.6600000000000001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182</v>
      </c>
      <c r="AU191" s="244" t="s">
        <v>79</v>
      </c>
      <c r="AV191" s="11" t="s">
        <v>79</v>
      </c>
      <c r="AW191" s="11" t="s">
        <v>33</v>
      </c>
      <c r="AX191" s="11" t="s">
        <v>69</v>
      </c>
      <c r="AY191" s="244" t="s">
        <v>174</v>
      </c>
    </row>
    <row r="192" s="11" customFormat="1">
      <c r="B192" s="233"/>
      <c r="C192" s="234"/>
      <c r="D192" s="235" t="s">
        <v>182</v>
      </c>
      <c r="E192" s="236" t="s">
        <v>21</v>
      </c>
      <c r="F192" s="237" t="s">
        <v>1984</v>
      </c>
      <c r="G192" s="234"/>
      <c r="H192" s="238">
        <v>4.4100000000000001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182</v>
      </c>
      <c r="AU192" s="244" t="s">
        <v>79</v>
      </c>
      <c r="AV192" s="11" t="s">
        <v>79</v>
      </c>
      <c r="AW192" s="11" t="s">
        <v>33</v>
      </c>
      <c r="AX192" s="11" t="s">
        <v>69</v>
      </c>
      <c r="AY192" s="244" t="s">
        <v>174</v>
      </c>
    </row>
    <row r="193" s="11" customFormat="1">
      <c r="B193" s="233"/>
      <c r="C193" s="234"/>
      <c r="D193" s="235" t="s">
        <v>182</v>
      </c>
      <c r="E193" s="236" t="s">
        <v>21</v>
      </c>
      <c r="F193" s="237" t="s">
        <v>1985</v>
      </c>
      <c r="G193" s="234"/>
      <c r="H193" s="238">
        <v>4.7400000000000002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182</v>
      </c>
      <c r="AU193" s="244" t="s">
        <v>79</v>
      </c>
      <c r="AV193" s="11" t="s">
        <v>79</v>
      </c>
      <c r="AW193" s="11" t="s">
        <v>33</v>
      </c>
      <c r="AX193" s="11" t="s">
        <v>69</v>
      </c>
      <c r="AY193" s="244" t="s">
        <v>174</v>
      </c>
    </row>
    <row r="194" s="11" customFormat="1">
      <c r="B194" s="233"/>
      <c r="C194" s="234"/>
      <c r="D194" s="235" t="s">
        <v>182</v>
      </c>
      <c r="E194" s="236" t="s">
        <v>21</v>
      </c>
      <c r="F194" s="237" t="s">
        <v>1986</v>
      </c>
      <c r="G194" s="234"/>
      <c r="H194" s="238">
        <v>2.1720000000000002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182</v>
      </c>
      <c r="AU194" s="244" t="s">
        <v>79</v>
      </c>
      <c r="AV194" s="11" t="s">
        <v>79</v>
      </c>
      <c r="AW194" s="11" t="s">
        <v>33</v>
      </c>
      <c r="AX194" s="11" t="s">
        <v>69</v>
      </c>
      <c r="AY194" s="244" t="s">
        <v>174</v>
      </c>
    </row>
    <row r="195" s="11" customFormat="1">
      <c r="B195" s="233"/>
      <c r="C195" s="234"/>
      <c r="D195" s="235" t="s">
        <v>182</v>
      </c>
      <c r="E195" s="236" t="s">
        <v>21</v>
      </c>
      <c r="F195" s="237" t="s">
        <v>1987</v>
      </c>
      <c r="G195" s="234"/>
      <c r="H195" s="238">
        <v>4.5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182</v>
      </c>
      <c r="AU195" s="244" t="s">
        <v>79</v>
      </c>
      <c r="AV195" s="11" t="s">
        <v>79</v>
      </c>
      <c r="AW195" s="11" t="s">
        <v>33</v>
      </c>
      <c r="AX195" s="11" t="s">
        <v>69</v>
      </c>
      <c r="AY195" s="244" t="s">
        <v>174</v>
      </c>
    </row>
    <row r="196" s="11" customFormat="1">
      <c r="B196" s="233"/>
      <c r="C196" s="234"/>
      <c r="D196" s="235" t="s">
        <v>182</v>
      </c>
      <c r="E196" s="236" t="s">
        <v>21</v>
      </c>
      <c r="F196" s="237" t="s">
        <v>1988</v>
      </c>
      <c r="G196" s="234"/>
      <c r="H196" s="238">
        <v>7.4400000000000004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182</v>
      </c>
      <c r="AU196" s="244" t="s">
        <v>79</v>
      </c>
      <c r="AV196" s="11" t="s">
        <v>79</v>
      </c>
      <c r="AW196" s="11" t="s">
        <v>33</v>
      </c>
      <c r="AX196" s="11" t="s">
        <v>69</v>
      </c>
      <c r="AY196" s="244" t="s">
        <v>174</v>
      </c>
    </row>
    <row r="197" s="11" customFormat="1">
      <c r="B197" s="233"/>
      <c r="C197" s="234"/>
      <c r="D197" s="235" t="s">
        <v>182</v>
      </c>
      <c r="E197" s="236" t="s">
        <v>21</v>
      </c>
      <c r="F197" s="237" t="s">
        <v>1989</v>
      </c>
      <c r="G197" s="234"/>
      <c r="H197" s="238">
        <v>5.8200000000000003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182</v>
      </c>
      <c r="AU197" s="244" t="s">
        <v>79</v>
      </c>
      <c r="AV197" s="11" t="s">
        <v>79</v>
      </c>
      <c r="AW197" s="11" t="s">
        <v>33</v>
      </c>
      <c r="AX197" s="11" t="s">
        <v>69</v>
      </c>
      <c r="AY197" s="244" t="s">
        <v>174</v>
      </c>
    </row>
    <row r="198" s="11" customFormat="1">
      <c r="B198" s="233"/>
      <c r="C198" s="234"/>
      <c r="D198" s="235" t="s">
        <v>182</v>
      </c>
      <c r="E198" s="236" t="s">
        <v>21</v>
      </c>
      <c r="F198" s="237" t="s">
        <v>1990</v>
      </c>
      <c r="G198" s="234"/>
      <c r="H198" s="238">
        <v>6.3840000000000003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182</v>
      </c>
      <c r="AU198" s="244" t="s">
        <v>79</v>
      </c>
      <c r="AV198" s="11" t="s">
        <v>79</v>
      </c>
      <c r="AW198" s="11" t="s">
        <v>33</v>
      </c>
      <c r="AX198" s="11" t="s">
        <v>69</v>
      </c>
      <c r="AY198" s="244" t="s">
        <v>174</v>
      </c>
    </row>
    <row r="199" s="12" customFormat="1">
      <c r="B199" s="245"/>
      <c r="C199" s="246"/>
      <c r="D199" s="235" t="s">
        <v>182</v>
      </c>
      <c r="E199" s="247" t="s">
        <v>21</v>
      </c>
      <c r="F199" s="248" t="s">
        <v>184</v>
      </c>
      <c r="G199" s="246"/>
      <c r="H199" s="249">
        <v>115.818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182</v>
      </c>
      <c r="AU199" s="255" t="s">
        <v>79</v>
      </c>
      <c r="AV199" s="12" t="s">
        <v>181</v>
      </c>
      <c r="AW199" s="12" t="s">
        <v>33</v>
      </c>
      <c r="AX199" s="12" t="s">
        <v>77</v>
      </c>
      <c r="AY199" s="255" t="s">
        <v>174</v>
      </c>
    </row>
    <row r="200" s="1" customFormat="1" ht="25.5" customHeight="1">
      <c r="B200" s="46"/>
      <c r="C200" s="221" t="s">
        <v>215</v>
      </c>
      <c r="D200" s="221" t="s">
        <v>176</v>
      </c>
      <c r="E200" s="222" t="s">
        <v>1991</v>
      </c>
      <c r="F200" s="223" t="s">
        <v>1992</v>
      </c>
      <c r="G200" s="224" t="s">
        <v>201</v>
      </c>
      <c r="H200" s="225">
        <v>115.818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40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181</v>
      </c>
      <c r="AT200" s="24" t="s">
        <v>176</v>
      </c>
      <c r="AU200" s="24" t="s">
        <v>79</v>
      </c>
      <c r="AY200" s="24" t="s">
        <v>174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77</v>
      </c>
      <c r="BK200" s="232">
        <f>ROUND(I200*H200,2)</f>
        <v>0</v>
      </c>
      <c r="BL200" s="24" t="s">
        <v>181</v>
      </c>
      <c r="BM200" s="24" t="s">
        <v>218</v>
      </c>
    </row>
    <row r="201" s="13" customFormat="1">
      <c r="B201" s="256"/>
      <c r="C201" s="257"/>
      <c r="D201" s="235" t="s">
        <v>182</v>
      </c>
      <c r="E201" s="258" t="s">
        <v>21</v>
      </c>
      <c r="F201" s="259" t="s">
        <v>1993</v>
      </c>
      <c r="G201" s="257"/>
      <c r="H201" s="258" t="s">
        <v>21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AT201" s="265" t="s">
        <v>182</v>
      </c>
      <c r="AU201" s="265" t="s">
        <v>79</v>
      </c>
      <c r="AV201" s="13" t="s">
        <v>77</v>
      </c>
      <c r="AW201" s="13" t="s">
        <v>33</v>
      </c>
      <c r="AX201" s="13" t="s">
        <v>69</v>
      </c>
      <c r="AY201" s="265" t="s">
        <v>174</v>
      </c>
    </row>
    <row r="202" s="11" customFormat="1">
      <c r="B202" s="233"/>
      <c r="C202" s="234"/>
      <c r="D202" s="235" t="s">
        <v>182</v>
      </c>
      <c r="E202" s="236" t="s">
        <v>21</v>
      </c>
      <c r="F202" s="237" t="s">
        <v>1969</v>
      </c>
      <c r="G202" s="234"/>
      <c r="H202" s="238">
        <v>5.7000000000000002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182</v>
      </c>
      <c r="AU202" s="244" t="s">
        <v>79</v>
      </c>
      <c r="AV202" s="11" t="s">
        <v>79</v>
      </c>
      <c r="AW202" s="11" t="s">
        <v>33</v>
      </c>
      <c r="AX202" s="11" t="s">
        <v>69</v>
      </c>
      <c r="AY202" s="244" t="s">
        <v>174</v>
      </c>
    </row>
    <row r="203" s="11" customFormat="1">
      <c r="B203" s="233"/>
      <c r="C203" s="234"/>
      <c r="D203" s="235" t="s">
        <v>182</v>
      </c>
      <c r="E203" s="236" t="s">
        <v>21</v>
      </c>
      <c r="F203" s="237" t="s">
        <v>1970</v>
      </c>
      <c r="G203" s="234"/>
      <c r="H203" s="238">
        <v>6.2880000000000003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182</v>
      </c>
      <c r="AU203" s="244" t="s">
        <v>79</v>
      </c>
      <c r="AV203" s="11" t="s">
        <v>79</v>
      </c>
      <c r="AW203" s="11" t="s">
        <v>33</v>
      </c>
      <c r="AX203" s="11" t="s">
        <v>69</v>
      </c>
      <c r="AY203" s="244" t="s">
        <v>174</v>
      </c>
    </row>
    <row r="204" s="11" customFormat="1">
      <c r="B204" s="233"/>
      <c r="C204" s="234"/>
      <c r="D204" s="235" t="s">
        <v>182</v>
      </c>
      <c r="E204" s="236" t="s">
        <v>21</v>
      </c>
      <c r="F204" s="237" t="s">
        <v>1971</v>
      </c>
      <c r="G204" s="234"/>
      <c r="H204" s="238">
        <v>4.9980000000000002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182</v>
      </c>
      <c r="AU204" s="244" t="s">
        <v>79</v>
      </c>
      <c r="AV204" s="11" t="s">
        <v>79</v>
      </c>
      <c r="AW204" s="11" t="s">
        <v>33</v>
      </c>
      <c r="AX204" s="11" t="s">
        <v>69</v>
      </c>
      <c r="AY204" s="244" t="s">
        <v>174</v>
      </c>
    </row>
    <row r="205" s="11" customFormat="1">
      <c r="B205" s="233"/>
      <c r="C205" s="234"/>
      <c r="D205" s="235" t="s">
        <v>182</v>
      </c>
      <c r="E205" s="236" t="s">
        <v>21</v>
      </c>
      <c r="F205" s="237" t="s">
        <v>1971</v>
      </c>
      <c r="G205" s="234"/>
      <c r="H205" s="238">
        <v>4.9980000000000002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182</v>
      </c>
      <c r="AU205" s="244" t="s">
        <v>79</v>
      </c>
      <c r="AV205" s="11" t="s">
        <v>79</v>
      </c>
      <c r="AW205" s="11" t="s">
        <v>33</v>
      </c>
      <c r="AX205" s="11" t="s">
        <v>69</v>
      </c>
      <c r="AY205" s="244" t="s">
        <v>174</v>
      </c>
    </row>
    <row r="206" s="11" customFormat="1">
      <c r="B206" s="233"/>
      <c r="C206" s="234"/>
      <c r="D206" s="235" t="s">
        <v>182</v>
      </c>
      <c r="E206" s="236" t="s">
        <v>21</v>
      </c>
      <c r="F206" s="237" t="s">
        <v>1972</v>
      </c>
      <c r="G206" s="234"/>
      <c r="H206" s="238">
        <v>6.1799999999999997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182</v>
      </c>
      <c r="AU206" s="244" t="s">
        <v>79</v>
      </c>
      <c r="AV206" s="11" t="s">
        <v>79</v>
      </c>
      <c r="AW206" s="11" t="s">
        <v>33</v>
      </c>
      <c r="AX206" s="11" t="s">
        <v>69</v>
      </c>
      <c r="AY206" s="244" t="s">
        <v>174</v>
      </c>
    </row>
    <row r="207" s="11" customFormat="1">
      <c r="B207" s="233"/>
      <c r="C207" s="234"/>
      <c r="D207" s="235" t="s">
        <v>182</v>
      </c>
      <c r="E207" s="236" t="s">
        <v>21</v>
      </c>
      <c r="F207" s="237" t="s">
        <v>1973</v>
      </c>
      <c r="G207" s="234"/>
      <c r="H207" s="238">
        <v>5.6399999999999997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182</v>
      </c>
      <c r="AU207" s="244" t="s">
        <v>79</v>
      </c>
      <c r="AV207" s="11" t="s">
        <v>79</v>
      </c>
      <c r="AW207" s="11" t="s">
        <v>33</v>
      </c>
      <c r="AX207" s="11" t="s">
        <v>69</v>
      </c>
      <c r="AY207" s="244" t="s">
        <v>174</v>
      </c>
    </row>
    <row r="208" s="13" customFormat="1">
      <c r="B208" s="256"/>
      <c r="C208" s="257"/>
      <c r="D208" s="235" t="s">
        <v>182</v>
      </c>
      <c r="E208" s="258" t="s">
        <v>21</v>
      </c>
      <c r="F208" s="259" t="s">
        <v>1974</v>
      </c>
      <c r="G208" s="257"/>
      <c r="H208" s="258" t="s">
        <v>21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AT208" s="265" t="s">
        <v>182</v>
      </c>
      <c r="AU208" s="265" t="s">
        <v>79</v>
      </c>
      <c r="AV208" s="13" t="s">
        <v>77</v>
      </c>
      <c r="AW208" s="13" t="s">
        <v>33</v>
      </c>
      <c r="AX208" s="13" t="s">
        <v>69</v>
      </c>
      <c r="AY208" s="265" t="s">
        <v>174</v>
      </c>
    </row>
    <row r="209" s="11" customFormat="1">
      <c r="B209" s="233"/>
      <c r="C209" s="234"/>
      <c r="D209" s="235" t="s">
        <v>182</v>
      </c>
      <c r="E209" s="236" t="s">
        <v>21</v>
      </c>
      <c r="F209" s="237" t="s">
        <v>1975</v>
      </c>
      <c r="G209" s="234"/>
      <c r="H209" s="238">
        <v>7.008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182</v>
      </c>
      <c r="AU209" s="244" t="s">
        <v>79</v>
      </c>
      <c r="AV209" s="11" t="s">
        <v>79</v>
      </c>
      <c r="AW209" s="11" t="s">
        <v>33</v>
      </c>
      <c r="AX209" s="11" t="s">
        <v>69</v>
      </c>
      <c r="AY209" s="244" t="s">
        <v>174</v>
      </c>
    </row>
    <row r="210" s="11" customFormat="1">
      <c r="B210" s="233"/>
      <c r="C210" s="234"/>
      <c r="D210" s="235" t="s">
        <v>182</v>
      </c>
      <c r="E210" s="236" t="s">
        <v>21</v>
      </c>
      <c r="F210" s="237" t="s">
        <v>1976</v>
      </c>
      <c r="G210" s="234"/>
      <c r="H210" s="238">
        <v>6.5700000000000003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182</v>
      </c>
      <c r="AU210" s="244" t="s">
        <v>79</v>
      </c>
      <c r="AV210" s="11" t="s">
        <v>79</v>
      </c>
      <c r="AW210" s="11" t="s">
        <v>33</v>
      </c>
      <c r="AX210" s="11" t="s">
        <v>69</v>
      </c>
      <c r="AY210" s="244" t="s">
        <v>174</v>
      </c>
    </row>
    <row r="211" s="11" customFormat="1">
      <c r="B211" s="233"/>
      <c r="C211" s="234"/>
      <c r="D211" s="235" t="s">
        <v>182</v>
      </c>
      <c r="E211" s="236" t="s">
        <v>21</v>
      </c>
      <c r="F211" s="237" t="s">
        <v>1977</v>
      </c>
      <c r="G211" s="234"/>
      <c r="H211" s="238">
        <v>3.6480000000000001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182</v>
      </c>
      <c r="AU211" s="244" t="s">
        <v>79</v>
      </c>
      <c r="AV211" s="11" t="s">
        <v>79</v>
      </c>
      <c r="AW211" s="11" t="s">
        <v>33</v>
      </c>
      <c r="AX211" s="11" t="s">
        <v>69</v>
      </c>
      <c r="AY211" s="244" t="s">
        <v>174</v>
      </c>
    </row>
    <row r="212" s="11" customFormat="1">
      <c r="B212" s="233"/>
      <c r="C212" s="234"/>
      <c r="D212" s="235" t="s">
        <v>182</v>
      </c>
      <c r="E212" s="236" t="s">
        <v>21</v>
      </c>
      <c r="F212" s="237" t="s">
        <v>1978</v>
      </c>
      <c r="G212" s="234"/>
      <c r="H212" s="238">
        <v>7.1219999999999999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182</v>
      </c>
      <c r="AU212" s="244" t="s">
        <v>79</v>
      </c>
      <c r="AV212" s="11" t="s">
        <v>79</v>
      </c>
      <c r="AW212" s="11" t="s">
        <v>33</v>
      </c>
      <c r="AX212" s="11" t="s">
        <v>69</v>
      </c>
      <c r="AY212" s="244" t="s">
        <v>174</v>
      </c>
    </row>
    <row r="213" s="13" customFormat="1">
      <c r="B213" s="256"/>
      <c r="C213" s="257"/>
      <c r="D213" s="235" t="s">
        <v>182</v>
      </c>
      <c r="E213" s="258" t="s">
        <v>21</v>
      </c>
      <c r="F213" s="259" t="s">
        <v>1979</v>
      </c>
      <c r="G213" s="257"/>
      <c r="H213" s="258" t="s">
        <v>21</v>
      </c>
      <c r="I213" s="260"/>
      <c r="J213" s="257"/>
      <c r="K213" s="257"/>
      <c r="L213" s="261"/>
      <c r="M213" s="262"/>
      <c r="N213" s="263"/>
      <c r="O213" s="263"/>
      <c r="P213" s="263"/>
      <c r="Q213" s="263"/>
      <c r="R213" s="263"/>
      <c r="S213" s="263"/>
      <c r="T213" s="264"/>
      <c r="AT213" s="265" t="s">
        <v>182</v>
      </c>
      <c r="AU213" s="265" t="s">
        <v>79</v>
      </c>
      <c r="AV213" s="13" t="s">
        <v>77</v>
      </c>
      <c r="AW213" s="13" t="s">
        <v>33</v>
      </c>
      <c r="AX213" s="13" t="s">
        <v>69</v>
      </c>
      <c r="AY213" s="265" t="s">
        <v>174</v>
      </c>
    </row>
    <row r="214" s="11" customFormat="1">
      <c r="B214" s="233"/>
      <c r="C214" s="234"/>
      <c r="D214" s="235" t="s">
        <v>182</v>
      </c>
      <c r="E214" s="236" t="s">
        <v>21</v>
      </c>
      <c r="F214" s="237" t="s">
        <v>1980</v>
      </c>
      <c r="G214" s="234"/>
      <c r="H214" s="238">
        <v>5.1479999999999997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182</v>
      </c>
      <c r="AU214" s="244" t="s">
        <v>79</v>
      </c>
      <c r="AV214" s="11" t="s">
        <v>79</v>
      </c>
      <c r="AW214" s="11" t="s">
        <v>33</v>
      </c>
      <c r="AX214" s="11" t="s">
        <v>69</v>
      </c>
      <c r="AY214" s="244" t="s">
        <v>174</v>
      </c>
    </row>
    <row r="215" s="11" customFormat="1">
      <c r="B215" s="233"/>
      <c r="C215" s="234"/>
      <c r="D215" s="235" t="s">
        <v>182</v>
      </c>
      <c r="E215" s="236" t="s">
        <v>21</v>
      </c>
      <c r="F215" s="237" t="s">
        <v>1981</v>
      </c>
      <c r="G215" s="234"/>
      <c r="H215" s="238">
        <v>1.8600000000000001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182</v>
      </c>
      <c r="AU215" s="244" t="s">
        <v>79</v>
      </c>
      <c r="AV215" s="11" t="s">
        <v>79</v>
      </c>
      <c r="AW215" s="11" t="s">
        <v>33</v>
      </c>
      <c r="AX215" s="11" t="s">
        <v>69</v>
      </c>
      <c r="AY215" s="244" t="s">
        <v>174</v>
      </c>
    </row>
    <row r="216" s="11" customFormat="1">
      <c r="B216" s="233"/>
      <c r="C216" s="234"/>
      <c r="D216" s="235" t="s">
        <v>182</v>
      </c>
      <c r="E216" s="236" t="s">
        <v>21</v>
      </c>
      <c r="F216" s="237" t="s">
        <v>1982</v>
      </c>
      <c r="G216" s="234"/>
      <c r="H216" s="238">
        <v>11.532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182</v>
      </c>
      <c r="AU216" s="244" t="s">
        <v>79</v>
      </c>
      <c r="AV216" s="11" t="s">
        <v>79</v>
      </c>
      <c r="AW216" s="11" t="s">
        <v>33</v>
      </c>
      <c r="AX216" s="11" t="s">
        <v>69</v>
      </c>
      <c r="AY216" s="244" t="s">
        <v>174</v>
      </c>
    </row>
    <row r="217" s="11" customFormat="1">
      <c r="B217" s="233"/>
      <c r="C217" s="234"/>
      <c r="D217" s="235" t="s">
        <v>182</v>
      </c>
      <c r="E217" s="236" t="s">
        <v>21</v>
      </c>
      <c r="F217" s="237" t="s">
        <v>1983</v>
      </c>
      <c r="G217" s="234"/>
      <c r="H217" s="238">
        <v>3.6600000000000001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182</v>
      </c>
      <c r="AU217" s="244" t="s">
        <v>79</v>
      </c>
      <c r="AV217" s="11" t="s">
        <v>79</v>
      </c>
      <c r="AW217" s="11" t="s">
        <v>33</v>
      </c>
      <c r="AX217" s="11" t="s">
        <v>69</v>
      </c>
      <c r="AY217" s="244" t="s">
        <v>174</v>
      </c>
    </row>
    <row r="218" s="11" customFormat="1">
      <c r="B218" s="233"/>
      <c r="C218" s="234"/>
      <c r="D218" s="235" t="s">
        <v>182</v>
      </c>
      <c r="E218" s="236" t="s">
        <v>21</v>
      </c>
      <c r="F218" s="237" t="s">
        <v>1984</v>
      </c>
      <c r="G218" s="234"/>
      <c r="H218" s="238">
        <v>4.4100000000000001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182</v>
      </c>
      <c r="AU218" s="244" t="s">
        <v>79</v>
      </c>
      <c r="AV218" s="11" t="s">
        <v>79</v>
      </c>
      <c r="AW218" s="11" t="s">
        <v>33</v>
      </c>
      <c r="AX218" s="11" t="s">
        <v>69</v>
      </c>
      <c r="AY218" s="244" t="s">
        <v>174</v>
      </c>
    </row>
    <row r="219" s="11" customFormat="1">
      <c r="B219" s="233"/>
      <c r="C219" s="234"/>
      <c r="D219" s="235" t="s">
        <v>182</v>
      </c>
      <c r="E219" s="236" t="s">
        <v>21</v>
      </c>
      <c r="F219" s="237" t="s">
        <v>1985</v>
      </c>
      <c r="G219" s="234"/>
      <c r="H219" s="238">
        <v>4.7400000000000002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182</v>
      </c>
      <c r="AU219" s="244" t="s">
        <v>79</v>
      </c>
      <c r="AV219" s="11" t="s">
        <v>79</v>
      </c>
      <c r="AW219" s="11" t="s">
        <v>33</v>
      </c>
      <c r="AX219" s="11" t="s">
        <v>69</v>
      </c>
      <c r="AY219" s="244" t="s">
        <v>174</v>
      </c>
    </row>
    <row r="220" s="11" customFormat="1">
      <c r="B220" s="233"/>
      <c r="C220" s="234"/>
      <c r="D220" s="235" t="s">
        <v>182</v>
      </c>
      <c r="E220" s="236" t="s">
        <v>21</v>
      </c>
      <c r="F220" s="237" t="s">
        <v>1986</v>
      </c>
      <c r="G220" s="234"/>
      <c r="H220" s="238">
        <v>2.1720000000000002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182</v>
      </c>
      <c r="AU220" s="244" t="s">
        <v>79</v>
      </c>
      <c r="AV220" s="11" t="s">
        <v>79</v>
      </c>
      <c r="AW220" s="11" t="s">
        <v>33</v>
      </c>
      <c r="AX220" s="11" t="s">
        <v>69</v>
      </c>
      <c r="AY220" s="244" t="s">
        <v>174</v>
      </c>
    </row>
    <row r="221" s="11" customFormat="1">
      <c r="B221" s="233"/>
      <c r="C221" s="234"/>
      <c r="D221" s="235" t="s">
        <v>182</v>
      </c>
      <c r="E221" s="236" t="s">
        <v>21</v>
      </c>
      <c r="F221" s="237" t="s">
        <v>1987</v>
      </c>
      <c r="G221" s="234"/>
      <c r="H221" s="238">
        <v>4.5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182</v>
      </c>
      <c r="AU221" s="244" t="s">
        <v>79</v>
      </c>
      <c r="AV221" s="11" t="s">
        <v>79</v>
      </c>
      <c r="AW221" s="11" t="s">
        <v>33</v>
      </c>
      <c r="AX221" s="11" t="s">
        <v>69</v>
      </c>
      <c r="AY221" s="244" t="s">
        <v>174</v>
      </c>
    </row>
    <row r="222" s="11" customFormat="1">
      <c r="B222" s="233"/>
      <c r="C222" s="234"/>
      <c r="D222" s="235" t="s">
        <v>182</v>
      </c>
      <c r="E222" s="236" t="s">
        <v>21</v>
      </c>
      <c r="F222" s="237" t="s">
        <v>1988</v>
      </c>
      <c r="G222" s="234"/>
      <c r="H222" s="238">
        <v>7.4400000000000004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182</v>
      </c>
      <c r="AU222" s="244" t="s">
        <v>79</v>
      </c>
      <c r="AV222" s="11" t="s">
        <v>79</v>
      </c>
      <c r="AW222" s="11" t="s">
        <v>33</v>
      </c>
      <c r="AX222" s="11" t="s">
        <v>69</v>
      </c>
      <c r="AY222" s="244" t="s">
        <v>174</v>
      </c>
    </row>
    <row r="223" s="11" customFormat="1">
      <c r="B223" s="233"/>
      <c r="C223" s="234"/>
      <c r="D223" s="235" t="s">
        <v>182</v>
      </c>
      <c r="E223" s="236" t="s">
        <v>21</v>
      </c>
      <c r="F223" s="237" t="s">
        <v>1989</v>
      </c>
      <c r="G223" s="234"/>
      <c r="H223" s="238">
        <v>5.8200000000000003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182</v>
      </c>
      <c r="AU223" s="244" t="s">
        <v>79</v>
      </c>
      <c r="AV223" s="11" t="s">
        <v>79</v>
      </c>
      <c r="AW223" s="11" t="s">
        <v>33</v>
      </c>
      <c r="AX223" s="11" t="s">
        <v>69</v>
      </c>
      <c r="AY223" s="244" t="s">
        <v>174</v>
      </c>
    </row>
    <row r="224" s="11" customFormat="1">
      <c r="B224" s="233"/>
      <c r="C224" s="234"/>
      <c r="D224" s="235" t="s">
        <v>182</v>
      </c>
      <c r="E224" s="236" t="s">
        <v>21</v>
      </c>
      <c r="F224" s="237" t="s">
        <v>1990</v>
      </c>
      <c r="G224" s="234"/>
      <c r="H224" s="238">
        <v>6.3840000000000003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182</v>
      </c>
      <c r="AU224" s="244" t="s">
        <v>79</v>
      </c>
      <c r="AV224" s="11" t="s">
        <v>79</v>
      </c>
      <c r="AW224" s="11" t="s">
        <v>33</v>
      </c>
      <c r="AX224" s="11" t="s">
        <v>69</v>
      </c>
      <c r="AY224" s="244" t="s">
        <v>174</v>
      </c>
    </row>
    <row r="225" s="12" customFormat="1">
      <c r="B225" s="245"/>
      <c r="C225" s="246"/>
      <c r="D225" s="235" t="s">
        <v>182</v>
      </c>
      <c r="E225" s="247" t="s">
        <v>21</v>
      </c>
      <c r="F225" s="248" t="s">
        <v>184</v>
      </c>
      <c r="G225" s="246"/>
      <c r="H225" s="249">
        <v>115.818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182</v>
      </c>
      <c r="AU225" s="255" t="s">
        <v>79</v>
      </c>
      <c r="AV225" s="12" t="s">
        <v>181</v>
      </c>
      <c r="AW225" s="12" t="s">
        <v>33</v>
      </c>
      <c r="AX225" s="12" t="s">
        <v>77</v>
      </c>
      <c r="AY225" s="255" t="s">
        <v>174</v>
      </c>
    </row>
    <row r="226" s="1" customFormat="1" ht="25.5" customHeight="1">
      <c r="B226" s="46"/>
      <c r="C226" s="221" t="s">
        <v>202</v>
      </c>
      <c r="D226" s="221" t="s">
        <v>176</v>
      </c>
      <c r="E226" s="222" t="s">
        <v>1994</v>
      </c>
      <c r="F226" s="223" t="s">
        <v>1995</v>
      </c>
      <c r="G226" s="224" t="s">
        <v>201</v>
      </c>
      <c r="H226" s="225">
        <v>115.818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40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181</v>
      </c>
      <c r="AT226" s="24" t="s">
        <v>176</v>
      </c>
      <c r="AU226" s="24" t="s">
        <v>79</v>
      </c>
      <c r="AY226" s="24" t="s">
        <v>174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77</v>
      </c>
      <c r="BK226" s="232">
        <f>ROUND(I226*H226,2)</f>
        <v>0</v>
      </c>
      <c r="BL226" s="24" t="s">
        <v>181</v>
      </c>
      <c r="BM226" s="24" t="s">
        <v>221</v>
      </c>
    </row>
    <row r="227" s="13" customFormat="1">
      <c r="B227" s="256"/>
      <c r="C227" s="257"/>
      <c r="D227" s="235" t="s">
        <v>182</v>
      </c>
      <c r="E227" s="258" t="s">
        <v>21</v>
      </c>
      <c r="F227" s="259" t="s">
        <v>1993</v>
      </c>
      <c r="G227" s="257"/>
      <c r="H227" s="258" t="s">
        <v>21</v>
      </c>
      <c r="I227" s="260"/>
      <c r="J227" s="257"/>
      <c r="K227" s="257"/>
      <c r="L227" s="261"/>
      <c r="M227" s="262"/>
      <c r="N227" s="263"/>
      <c r="O227" s="263"/>
      <c r="P227" s="263"/>
      <c r="Q227" s="263"/>
      <c r="R227" s="263"/>
      <c r="S227" s="263"/>
      <c r="T227" s="264"/>
      <c r="AT227" s="265" t="s">
        <v>182</v>
      </c>
      <c r="AU227" s="265" t="s">
        <v>79</v>
      </c>
      <c r="AV227" s="13" t="s">
        <v>77</v>
      </c>
      <c r="AW227" s="13" t="s">
        <v>33</v>
      </c>
      <c r="AX227" s="13" t="s">
        <v>69</v>
      </c>
      <c r="AY227" s="265" t="s">
        <v>174</v>
      </c>
    </row>
    <row r="228" s="11" customFormat="1">
      <c r="B228" s="233"/>
      <c r="C228" s="234"/>
      <c r="D228" s="235" t="s">
        <v>182</v>
      </c>
      <c r="E228" s="236" t="s">
        <v>21</v>
      </c>
      <c r="F228" s="237" t="s">
        <v>1969</v>
      </c>
      <c r="G228" s="234"/>
      <c r="H228" s="238">
        <v>5.7000000000000002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182</v>
      </c>
      <c r="AU228" s="244" t="s">
        <v>79</v>
      </c>
      <c r="AV228" s="11" t="s">
        <v>79</v>
      </c>
      <c r="AW228" s="11" t="s">
        <v>33</v>
      </c>
      <c r="AX228" s="11" t="s">
        <v>69</v>
      </c>
      <c r="AY228" s="244" t="s">
        <v>174</v>
      </c>
    </row>
    <row r="229" s="11" customFormat="1">
      <c r="B229" s="233"/>
      <c r="C229" s="234"/>
      <c r="D229" s="235" t="s">
        <v>182</v>
      </c>
      <c r="E229" s="236" t="s">
        <v>21</v>
      </c>
      <c r="F229" s="237" t="s">
        <v>1970</v>
      </c>
      <c r="G229" s="234"/>
      <c r="H229" s="238">
        <v>6.2880000000000003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182</v>
      </c>
      <c r="AU229" s="244" t="s">
        <v>79</v>
      </c>
      <c r="AV229" s="11" t="s">
        <v>79</v>
      </c>
      <c r="AW229" s="11" t="s">
        <v>33</v>
      </c>
      <c r="AX229" s="11" t="s">
        <v>69</v>
      </c>
      <c r="AY229" s="244" t="s">
        <v>174</v>
      </c>
    </row>
    <row r="230" s="11" customFormat="1">
      <c r="B230" s="233"/>
      <c r="C230" s="234"/>
      <c r="D230" s="235" t="s">
        <v>182</v>
      </c>
      <c r="E230" s="236" t="s">
        <v>21</v>
      </c>
      <c r="F230" s="237" t="s">
        <v>1971</v>
      </c>
      <c r="G230" s="234"/>
      <c r="H230" s="238">
        <v>4.9980000000000002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182</v>
      </c>
      <c r="AU230" s="244" t="s">
        <v>79</v>
      </c>
      <c r="AV230" s="11" t="s">
        <v>79</v>
      </c>
      <c r="AW230" s="11" t="s">
        <v>33</v>
      </c>
      <c r="AX230" s="11" t="s">
        <v>69</v>
      </c>
      <c r="AY230" s="244" t="s">
        <v>174</v>
      </c>
    </row>
    <row r="231" s="11" customFormat="1">
      <c r="B231" s="233"/>
      <c r="C231" s="234"/>
      <c r="D231" s="235" t="s">
        <v>182</v>
      </c>
      <c r="E231" s="236" t="s">
        <v>21</v>
      </c>
      <c r="F231" s="237" t="s">
        <v>1971</v>
      </c>
      <c r="G231" s="234"/>
      <c r="H231" s="238">
        <v>4.9980000000000002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182</v>
      </c>
      <c r="AU231" s="244" t="s">
        <v>79</v>
      </c>
      <c r="AV231" s="11" t="s">
        <v>79</v>
      </c>
      <c r="AW231" s="11" t="s">
        <v>33</v>
      </c>
      <c r="AX231" s="11" t="s">
        <v>69</v>
      </c>
      <c r="AY231" s="244" t="s">
        <v>174</v>
      </c>
    </row>
    <row r="232" s="11" customFormat="1">
      <c r="B232" s="233"/>
      <c r="C232" s="234"/>
      <c r="D232" s="235" t="s">
        <v>182</v>
      </c>
      <c r="E232" s="236" t="s">
        <v>21</v>
      </c>
      <c r="F232" s="237" t="s">
        <v>1972</v>
      </c>
      <c r="G232" s="234"/>
      <c r="H232" s="238">
        <v>6.1799999999999997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182</v>
      </c>
      <c r="AU232" s="244" t="s">
        <v>79</v>
      </c>
      <c r="AV232" s="11" t="s">
        <v>79</v>
      </c>
      <c r="AW232" s="11" t="s">
        <v>33</v>
      </c>
      <c r="AX232" s="11" t="s">
        <v>69</v>
      </c>
      <c r="AY232" s="244" t="s">
        <v>174</v>
      </c>
    </row>
    <row r="233" s="11" customFormat="1">
      <c r="B233" s="233"/>
      <c r="C233" s="234"/>
      <c r="D233" s="235" t="s">
        <v>182</v>
      </c>
      <c r="E233" s="236" t="s">
        <v>21</v>
      </c>
      <c r="F233" s="237" t="s">
        <v>1973</v>
      </c>
      <c r="G233" s="234"/>
      <c r="H233" s="238">
        <v>5.6399999999999997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182</v>
      </c>
      <c r="AU233" s="244" t="s">
        <v>79</v>
      </c>
      <c r="AV233" s="11" t="s">
        <v>79</v>
      </c>
      <c r="AW233" s="11" t="s">
        <v>33</v>
      </c>
      <c r="AX233" s="11" t="s">
        <v>69</v>
      </c>
      <c r="AY233" s="244" t="s">
        <v>174</v>
      </c>
    </row>
    <row r="234" s="13" customFormat="1">
      <c r="B234" s="256"/>
      <c r="C234" s="257"/>
      <c r="D234" s="235" t="s">
        <v>182</v>
      </c>
      <c r="E234" s="258" t="s">
        <v>21</v>
      </c>
      <c r="F234" s="259" t="s">
        <v>1974</v>
      </c>
      <c r="G234" s="257"/>
      <c r="H234" s="258" t="s">
        <v>21</v>
      </c>
      <c r="I234" s="260"/>
      <c r="J234" s="257"/>
      <c r="K234" s="257"/>
      <c r="L234" s="261"/>
      <c r="M234" s="262"/>
      <c r="N234" s="263"/>
      <c r="O234" s="263"/>
      <c r="P234" s="263"/>
      <c r="Q234" s="263"/>
      <c r="R234" s="263"/>
      <c r="S234" s="263"/>
      <c r="T234" s="264"/>
      <c r="AT234" s="265" t="s">
        <v>182</v>
      </c>
      <c r="AU234" s="265" t="s">
        <v>79</v>
      </c>
      <c r="AV234" s="13" t="s">
        <v>77</v>
      </c>
      <c r="AW234" s="13" t="s">
        <v>33</v>
      </c>
      <c r="AX234" s="13" t="s">
        <v>69</v>
      </c>
      <c r="AY234" s="265" t="s">
        <v>174</v>
      </c>
    </row>
    <row r="235" s="11" customFormat="1">
      <c r="B235" s="233"/>
      <c r="C235" s="234"/>
      <c r="D235" s="235" t="s">
        <v>182</v>
      </c>
      <c r="E235" s="236" t="s">
        <v>21</v>
      </c>
      <c r="F235" s="237" t="s">
        <v>1975</v>
      </c>
      <c r="G235" s="234"/>
      <c r="H235" s="238">
        <v>7.008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182</v>
      </c>
      <c r="AU235" s="244" t="s">
        <v>79</v>
      </c>
      <c r="AV235" s="11" t="s">
        <v>79</v>
      </c>
      <c r="AW235" s="11" t="s">
        <v>33</v>
      </c>
      <c r="AX235" s="11" t="s">
        <v>69</v>
      </c>
      <c r="AY235" s="244" t="s">
        <v>174</v>
      </c>
    </row>
    <row r="236" s="11" customFormat="1">
      <c r="B236" s="233"/>
      <c r="C236" s="234"/>
      <c r="D236" s="235" t="s">
        <v>182</v>
      </c>
      <c r="E236" s="236" t="s">
        <v>21</v>
      </c>
      <c r="F236" s="237" t="s">
        <v>1976</v>
      </c>
      <c r="G236" s="234"/>
      <c r="H236" s="238">
        <v>6.5700000000000003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182</v>
      </c>
      <c r="AU236" s="244" t="s">
        <v>79</v>
      </c>
      <c r="AV236" s="11" t="s">
        <v>79</v>
      </c>
      <c r="AW236" s="11" t="s">
        <v>33</v>
      </c>
      <c r="AX236" s="11" t="s">
        <v>69</v>
      </c>
      <c r="AY236" s="244" t="s">
        <v>174</v>
      </c>
    </row>
    <row r="237" s="11" customFormat="1">
      <c r="B237" s="233"/>
      <c r="C237" s="234"/>
      <c r="D237" s="235" t="s">
        <v>182</v>
      </c>
      <c r="E237" s="236" t="s">
        <v>21</v>
      </c>
      <c r="F237" s="237" t="s">
        <v>1977</v>
      </c>
      <c r="G237" s="234"/>
      <c r="H237" s="238">
        <v>3.6480000000000001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182</v>
      </c>
      <c r="AU237" s="244" t="s">
        <v>79</v>
      </c>
      <c r="AV237" s="11" t="s">
        <v>79</v>
      </c>
      <c r="AW237" s="11" t="s">
        <v>33</v>
      </c>
      <c r="AX237" s="11" t="s">
        <v>69</v>
      </c>
      <c r="AY237" s="244" t="s">
        <v>174</v>
      </c>
    </row>
    <row r="238" s="11" customFormat="1">
      <c r="B238" s="233"/>
      <c r="C238" s="234"/>
      <c r="D238" s="235" t="s">
        <v>182</v>
      </c>
      <c r="E238" s="236" t="s">
        <v>21</v>
      </c>
      <c r="F238" s="237" t="s">
        <v>1978</v>
      </c>
      <c r="G238" s="234"/>
      <c r="H238" s="238">
        <v>7.1219999999999999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182</v>
      </c>
      <c r="AU238" s="244" t="s">
        <v>79</v>
      </c>
      <c r="AV238" s="11" t="s">
        <v>79</v>
      </c>
      <c r="AW238" s="11" t="s">
        <v>33</v>
      </c>
      <c r="AX238" s="11" t="s">
        <v>69</v>
      </c>
      <c r="AY238" s="244" t="s">
        <v>174</v>
      </c>
    </row>
    <row r="239" s="13" customFormat="1">
      <c r="B239" s="256"/>
      <c r="C239" s="257"/>
      <c r="D239" s="235" t="s">
        <v>182</v>
      </c>
      <c r="E239" s="258" t="s">
        <v>21</v>
      </c>
      <c r="F239" s="259" t="s">
        <v>1979</v>
      </c>
      <c r="G239" s="257"/>
      <c r="H239" s="258" t="s">
        <v>21</v>
      </c>
      <c r="I239" s="260"/>
      <c r="J239" s="257"/>
      <c r="K239" s="257"/>
      <c r="L239" s="261"/>
      <c r="M239" s="262"/>
      <c r="N239" s="263"/>
      <c r="O239" s="263"/>
      <c r="P239" s="263"/>
      <c r="Q239" s="263"/>
      <c r="R239" s="263"/>
      <c r="S239" s="263"/>
      <c r="T239" s="264"/>
      <c r="AT239" s="265" t="s">
        <v>182</v>
      </c>
      <c r="AU239" s="265" t="s">
        <v>79</v>
      </c>
      <c r="AV239" s="13" t="s">
        <v>77</v>
      </c>
      <c r="AW239" s="13" t="s">
        <v>33</v>
      </c>
      <c r="AX239" s="13" t="s">
        <v>69</v>
      </c>
      <c r="AY239" s="265" t="s">
        <v>174</v>
      </c>
    </row>
    <row r="240" s="11" customFormat="1">
      <c r="B240" s="233"/>
      <c r="C240" s="234"/>
      <c r="D240" s="235" t="s">
        <v>182</v>
      </c>
      <c r="E240" s="236" t="s">
        <v>21</v>
      </c>
      <c r="F240" s="237" t="s">
        <v>1980</v>
      </c>
      <c r="G240" s="234"/>
      <c r="H240" s="238">
        <v>5.1479999999999997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182</v>
      </c>
      <c r="AU240" s="244" t="s">
        <v>79</v>
      </c>
      <c r="AV240" s="11" t="s">
        <v>79</v>
      </c>
      <c r="AW240" s="11" t="s">
        <v>33</v>
      </c>
      <c r="AX240" s="11" t="s">
        <v>69</v>
      </c>
      <c r="AY240" s="244" t="s">
        <v>174</v>
      </c>
    </row>
    <row r="241" s="11" customFormat="1">
      <c r="B241" s="233"/>
      <c r="C241" s="234"/>
      <c r="D241" s="235" t="s">
        <v>182</v>
      </c>
      <c r="E241" s="236" t="s">
        <v>21</v>
      </c>
      <c r="F241" s="237" t="s">
        <v>1981</v>
      </c>
      <c r="G241" s="234"/>
      <c r="H241" s="238">
        <v>1.8600000000000001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182</v>
      </c>
      <c r="AU241" s="244" t="s">
        <v>79</v>
      </c>
      <c r="AV241" s="11" t="s">
        <v>79</v>
      </c>
      <c r="AW241" s="11" t="s">
        <v>33</v>
      </c>
      <c r="AX241" s="11" t="s">
        <v>69</v>
      </c>
      <c r="AY241" s="244" t="s">
        <v>174</v>
      </c>
    </row>
    <row r="242" s="11" customFormat="1">
      <c r="B242" s="233"/>
      <c r="C242" s="234"/>
      <c r="D242" s="235" t="s">
        <v>182</v>
      </c>
      <c r="E242" s="236" t="s">
        <v>21</v>
      </c>
      <c r="F242" s="237" t="s">
        <v>1982</v>
      </c>
      <c r="G242" s="234"/>
      <c r="H242" s="238">
        <v>11.532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182</v>
      </c>
      <c r="AU242" s="244" t="s">
        <v>79</v>
      </c>
      <c r="AV242" s="11" t="s">
        <v>79</v>
      </c>
      <c r="AW242" s="11" t="s">
        <v>33</v>
      </c>
      <c r="AX242" s="11" t="s">
        <v>69</v>
      </c>
      <c r="AY242" s="244" t="s">
        <v>174</v>
      </c>
    </row>
    <row r="243" s="11" customFormat="1">
      <c r="B243" s="233"/>
      <c r="C243" s="234"/>
      <c r="D243" s="235" t="s">
        <v>182</v>
      </c>
      <c r="E243" s="236" t="s">
        <v>21</v>
      </c>
      <c r="F243" s="237" t="s">
        <v>1983</v>
      </c>
      <c r="G243" s="234"/>
      <c r="H243" s="238">
        <v>3.6600000000000001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182</v>
      </c>
      <c r="AU243" s="244" t="s">
        <v>79</v>
      </c>
      <c r="AV243" s="11" t="s">
        <v>79</v>
      </c>
      <c r="AW243" s="11" t="s">
        <v>33</v>
      </c>
      <c r="AX243" s="11" t="s">
        <v>69</v>
      </c>
      <c r="AY243" s="244" t="s">
        <v>174</v>
      </c>
    </row>
    <row r="244" s="11" customFormat="1">
      <c r="B244" s="233"/>
      <c r="C244" s="234"/>
      <c r="D244" s="235" t="s">
        <v>182</v>
      </c>
      <c r="E244" s="236" t="s">
        <v>21</v>
      </c>
      <c r="F244" s="237" t="s">
        <v>1984</v>
      </c>
      <c r="G244" s="234"/>
      <c r="H244" s="238">
        <v>4.4100000000000001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182</v>
      </c>
      <c r="AU244" s="244" t="s">
        <v>79</v>
      </c>
      <c r="AV244" s="11" t="s">
        <v>79</v>
      </c>
      <c r="AW244" s="11" t="s">
        <v>33</v>
      </c>
      <c r="AX244" s="11" t="s">
        <v>69</v>
      </c>
      <c r="AY244" s="244" t="s">
        <v>174</v>
      </c>
    </row>
    <row r="245" s="11" customFormat="1">
      <c r="B245" s="233"/>
      <c r="C245" s="234"/>
      <c r="D245" s="235" t="s">
        <v>182</v>
      </c>
      <c r="E245" s="236" t="s">
        <v>21</v>
      </c>
      <c r="F245" s="237" t="s">
        <v>1985</v>
      </c>
      <c r="G245" s="234"/>
      <c r="H245" s="238">
        <v>4.7400000000000002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182</v>
      </c>
      <c r="AU245" s="244" t="s">
        <v>79</v>
      </c>
      <c r="AV245" s="11" t="s">
        <v>79</v>
      </c>
      <c r="AW245" s="11" t="s">
        <v>33</v>
      </c>
      <c r="AX245" s="11" t="s">
        <v>69</v>
      </c>
      <c r="AY245" s="244" t="s">
        <v>174</v>
      </c>
    </row>
    <row r="246" s="11" customFormat="1">
      <c r="B246" s="233"/>
      <c r="C246" s="234"/>
      <c r="D246" s="235" t="s">
        <v>182</v>
      </c>
      <c r="E246" s="236" t="s">
        <v>21</v>
      </c>
      <c r="F246" s="237" t="s">
        <v>1986</v>
      </c>
      <c r="G246" s="234"/>
      <c r="H246" s="238">
        <v>2.1720000000000002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182</v>
      </c>
      <c r="AU246" s="244" t="s">
        <v>79</v>
      </c>
      <c r="AV246" s="11" t="s">
        <v>79</v>
      </c>
      <c r="AW246" s="11" t="s">
        <v>33</v>
      </c>
      <c r="AX246" s="11" t="s">
        <v>69</v>
      </c>
      <c r="AY246" s="244" t="s">
        <v>174</v>
      </c>
    </row>
    <row r="247" s="11" customFormat="1">
      <c r="B247" s="233"/>
      <c r="C247" s="234"/>
      <c r="D247" s="235" t="s">
        <v>182</v>
      </c>
      <c r="E247" s="236" t="s">
        <v>21</v>
      </c>
      <c r="F247" s="237" t="s">
        <v>1987</v>
      </c>
      <c r="G247" s="234"/>
      <c r="H247" s="238">
        <v>4.5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182</v>
      </c>
      <c r="AU247" s="244" t="s">
        <v>79</v>
      </c>
      <c r="AV247" s="11" t="s">
        <v>79</v>
      </c>
      <c r="AW247" s="11" t="s">
        <v>33</v>
      </c>
      <c r="AX247" s="11" t="s">
        <v>69</v>
      </c>
      <c r="AY247" s="244" t="s">
        <v>174</v>
      </c>
    </row>
    <row r="248" s="11" customFormat="1">
      <c r="B248" s="233"/>
      <c r="C248" s="234"/>
      <c r="D248" s="235" t="s">
        <v>182</v>
      </c>
      <c r="E248" s="236" t="s">
        <v>21</v>
      </c>
      <c r="F248" s="237" t="s">
        <v>1988</v>
      </c>
      <c r="G248" s="234"/>
      <c r="H248" s="238">
        <v>7.4400000000000004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182</v>
      </c>
      <c r="AU248" s="244" t="s">
        <v>79</v>
      </c>
      <c r="AV248" s="11" t="s">
        <v>79</v>
      </c>
      <c r="AW248" s="11" t="s">
        <v>33</v>
      </c>
      <c r="AX248" s="11" t="s">
        <v>69</v>
      </c>
      <c r="AY248" s="244" t="s">
        <v>174</v>
      </c>
    </row>
    <row r="249" s="11" customFormat="1">
      <c r="B249" s="233"/>
      <c r="C249" s="234"/>
      <c r="D249" s="235" t="s">
        <v>182</v>
      </c>
      <c r="E249" s="236" t="s">
        <v>21</v>
      </c>
      <c r="F249" s="237" t="s">
        <v>1989</v>
      </c>
      <c r="G249" s="234"/>
      <c r="H249" s="238">
        <v>5.8200000000000003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182</v>
      </c>
      <c r="AU249" s="244" t="s">
        <v>79</v>
      </c>
      <c r="AV249" s="11" t="s">
        <v>79</v>
      </c>
      <c r="AW249" s="11" t="s">
        <v>33</v>
      </c>
      <c r="AX249" s="11" t="s">
        <v>69</v>
      </c>
      <c r="AY249" s="244" t="s">
        <v>174</v>
      </c>
    </row>
    <row r="250" s="11" customFormat="1">
      <c r="B250" s="233"/>
      <c r="C250" s="234"/>
      <c r="D250" s="235" t="s">
        <v>182</v>
      </c>
      <c r="E250" s="236" t="s">
        <v>21</v>
      </c>
      <c r="F250" s="237" t="s">
        <v>1990</v>
      </c>
      <c r="G250" s="234"/>
      <c r="H250" s="238">
        <v>6.3840000000000003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182</v>
      </c>
      <c r="AU250" s="244" t="s">
        <v>79</v>
      </c>
      <c r="AV250" s="11" t="s">
        <v>79</v>
      </c>
      <c r="AW250" s="11" t="s">
        <v>33</v>
      </c>
      <c r="AX250" s="11" t="s">
        <v>69</v>
      </c>
      <c r="AY250" s="244" t="s">
        <v>174</v>
      </c>
    </row>
    <row r="251" s="12" customFormat="1">
      <c r="B251" s="245"/>
      <c r="C251" s="246"/>
      <c r="D251" s="235" t="s">
        <v>182</v>
      </c>
      <c r="E251" s="247" t="s">
        <v>21</v>
      </c>
      <c r="F251" s="248" t="s">
        <v>184</v>
      </c>
      <c r="G251" s="246"/>
      <c r="H251" s="249">
        <v>115.818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AT251" s="255" t="s">
        <v>182</v>
      </c>
      <c r="AU251" s="255" t="s">
        <v>79</v>
      </c>
      <c r="AV251" s="12" t="s">
        <v>181</v>
      </c>
      <c r="AW251" s="12" t="s">
        <v>33</v>
      </c>
      <c r="AX251" s="12" t="s">
        <v>77</v>
      </c>
      <c r="AY251" s="255" t="s">
        <v>174</v>
      </c>
    </row>
    <row r="252" s="1" customFormat="1" ht="16.5" customHeight="1">
      <c r="B252" s="46"/>
      <c r="C252" s="221" t="s">
        <v>223</v>
      </c>
      <c r="D252" s="221" t="s">
        <v>176</v>
      </c>
      <c r="E252" s="222" t="s">
        <v>1996</v>
      </c>
      <c r="F252" s="223" t="s">
        <v>1997</v>
      </c>
      <c r="G252" s="224" t="s">
        <v>201</v>
      </c>
      <c r="H252" s="225">
        <v>283.30000000000001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40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181</v>
      </c>
      <c r="AT252" s="24" t="s">
        <v>176</v>
      </c>
      <c r="AU252" s="24" t="s">
        <v>79</v>
      </c>
      <c r="AY252" s="24" t="s">
        <v>174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77</v>
      </c>
      <c r="BK252" s="232">
        <f>ROUND(I252*H252,2)</f>
        <v>0</v>
      </c>
      <c r="BL252" s="24" t="s">
        <v>181</v>
      </c>
      <c r="BM252" s="24" t="s">
        <v>226</v>
      </c>
    </row>
    <row r="253" s="13" customFormat="1">
      <c r="B253" s="256"/>
      <c r="C253" s="257"/>
      <c r="D253" s="235" t="s">
        <v>182</v>
      </c>
      <c r="E253" s="258" t="s">
        <v>21</v>
      </c>
      <c r="F253" s="259" t="s">
        <v>1946</v>
      </c>
      <c r="G253" s="257"/>
      <c r="H253" s="258" t="s">
        <v>21</v>
      </c>
      <c r="I253" s="260"/>
      <c r="J253" s="257"/>
      <c r="K253" s="257"/>
      <c r="L253" s="261"/>
      <c r="M253" s="262"/>
      <c r="N253" s="263"/>
      <c r="O253" s="263"/>
      <c r="P253" s="263"/>
      <c r="Q253" s="263"/>
      <c r="R253" s="263"/>
      <c r="S253" s="263"/>
      <c r="T253" s="264"/>
      <c r="AT253" s="265" t="s">
        <v>182</v>
      </c>
      <c r="AU253" s="265" t="s">
        <v>79</v>
      </c>
      <c r="AV253" s="13" t="s">
        <v>77</v>
      </c>
      <c r="AW253" s="13" t="s">
        <v>33</v>
      </c>
      <c r="AX253" s="13" t="s">
        <v>69</v>
      </c>
      <c r="AY253" s="265" t="s">
        <v>174</v>
      </c>
    </row>
    <row r="254" s="11" customFormat="1">
      <c r="B254" s="233"/>
      <c r="C254" s="234"/>
      <c r="D254" s="235" t="s">
        <v>182</v>
      </c>
      <c r="E254" s="236" t="s">
        <v>21</v>
      </c>
      <c r="F254" s="237" t="s">
        <v>1947</v>
      </c>
      <c r="G254" s="234"/>
      <c r="H254" s="238">
        <v>79.900000000000006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182</v>
      </c>
      <c r="AU254" s="244" t="s">
        <v>79</v>
      </c>
      <c r="AV254" s="11" t="s">
        <v>79</v>
      </c>
      <c r="AW254" s="11" t="s">
        <v>33</v>
      </c>
      <c r="AX254" s="11" t="s">
        <v>69</v>
      </c>
      <c r="AY254" s="244" t="s">
        <v>174</v>
      </c>
    </row>
    <row r="255" s="11" customFormat="1">
      <c r="B255" s="233"/>
      <c r="C255" s="234"/>
      <c r="D255" s="235" t="s">
        <v>182</v>
      </c>
      <c r="E255" s="236" t="s">
        <v>21</v>
      </c>
      <c r="F255" s="237" t="s">
        <v>1948</v>
      </c>
      <c r="G255" s="234"/>
      <c r="H255" s="238">
        <v>53.600000000000001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182</v>
      </c>
      <c r="AU255" s="244" t="s">
        <v>79</v>
      </c>
      <c r="AV255" s="11" t="s">
        <v>79</v>
      </c>
      <c r="AW255" s="11" t="s">
        <v>33</v>
      </c>
      <c r="AX255" s="11" t="s">
        <v>69</v>
      </c>
      <c r="AY255" s="244" t="s">
        <v>174</v>
      </c>
    </row>
    <row r="256" s="14" customFormat="1">
      <c r="B256" s="281"/>
      <c r="C256" s="282"/>
      <c r="D256" s="235" t="s">
        <v>182</v>
      </c>
      <c r="E256" s="283" t="s">
        <v>21</v>
      </c>
      <c r="F256" s="284" t="s">
        <v>1949</v>
      </c>
      <c r="G256" s="282"/>
      <c r="H256" s="285">
        <v>133.5</v>
      </c>
      <c r="I256" s="286"/>
      <c r="J256" s="282"/>
      <c r="K256" s="282"/>
      <c r="L256" s="287"/>
      <c r="M256" s="288"/>
      <c r="N256" s="289"/>
      <c r="O256" s="289"/>
      <c r="P256" s="289"/>
      <c r="Q256" s="289"/>
      <c r="R256" s="289"/>
      <c r="S256" s="289"/>
      <c r="T256" s="290"/>
      <c r="AT256" s="291" t="s">
        <v>182</v>
      </c>
      <c r="AU256" s="291" t="s">
        <v>79</v>
      </c>
      <c r="AV256" s="14" t="s">
        <v>188</v>
      </c>
      <c r="AW256" s="14" t="s">
        <v>33</v>
      </c>
      <c r="AX256" s="14" t="s">
        <v>69</v>
      </c>
      <c r="AY256" s="291" t="s">
        <v>174</v>
      </c>
    </row>
    <row r="257" s="13" customFormat="1">
      <c r="B257" s="256"/>
      <c r="C257" s="257"/>
      <c r="D257" s="235" t="s">
        <v>182</v>
      </c>
      <c r="E257" s="258" t="s">
        <v>21</v>
      </c>
      <c r="F257" s="259" t="s">
        <v>1950</v>
      </c>
      <c r="G257" s="257"/>
      <c r="H257" s="258" t="s">
        <v>21</v>
      </c>
      <c r="I257" s="260"/>
      <c r="J257" s="257"/>
      <c r="K257" s="257"/>
      <c r="L257" s="261"/>
      <c r="M257" s="262"/>
      <c r="N257" s="263"/>
      <c r="O257" s="263"/>
      <c r="P257" s="263"/>
      <c r="Q257" s="263"/>
      <c r="R257" s="263"/>
      <c r="S257" s="263"/>
      <c r="T257" s="264"/>
      <c r="AT257" s="265" t="s">
        <v>182</v>
      </c>
      <c r="AU257" s="265" t="s">
        <v>79</v>
      </c>
      <c r="AV257" s="13" t="s">
        <v>77</v>
      </c>
      <c r="AW257" s="13" t="s">
        <v>33</v>
      </c>
      <c r="AX257" s="13" t="s">
        <v>69</v>
      </c>
      <c r="AY257" s="265" t="s">
        <v>174</v>
      </c>
    </row>
    <row r="258" s="11" customFormat="1">
      <c r="B258" s="233"/>
      <c r="C258" s="234"/>
      <c r="D258" s="235" t="s">
        <v>182</v>
      </c>
      <c r="E258" s="236" t="s">
        <v>21</v>
      </c>
      <c r="F258" s="237" t="s">
        <v>1951</v>
      </c>
      <c r="G258" s="234"/>
      <c r="H258" s="238">
        <v>61.399999999999999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182</v>
      </c>
      <c r="AU258" s="244" t="s">
        <v>79</v>
      </c>
      <c r="AV258" s="11" t="s">
        <v>79</v>
      </c>
      <c r="AW258" s="11" t="s">
        <v>33</v>
      </c>
      <c r="AX258" s="11" t="s">
        <v>69</v>
      </c>
      <c r="AY258" s="244" t="s">
        <v>174</v>
      </c>
    </row>
    <row r="259" s="11" customFormat="1">
      <c r="B259" s="233"/>
      <c r="C259" s="234"/>
      <c r="D259" s="235" t="s">
        <v>182</v>
      </c>
      <c r="E259" s="236" t="s">
        <v>21</v>
      </c>
      <c r="F259" s="237" t="s">
        <v>1952</v>
      </c>
      <c r="G259" s="234"/>
      <c r="H259" s="238">
        <v>71.099999999999994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182</v>
      </c>
      <c r="AU259" s="244" t="s">
        <v>79</v>
      </c>
      <c r="AV259" s="11" t="s">
        <v>79</v>
      </c>
      <c r="AW259" s="11" t="s">
        <v>33</v>
      </c>
      <c r="AX259" s="11" t="s">
        <v>69</v>
      </c>
      <c r="AY259" s="244" t="s">
        <v>174</v>
      </c>
    </row>
    <row r="260" s="11" customFormat="1">
      <c r="B260" s="233"/>
      <c r="C260" s="234"/>
      <c r="D260" s="235" t="s">
        <v>182</v>
      </c>
      <c r="E260" s="236" t="s">
        <v>21</v>
      </c>
      <c r="F260" s="237" t="s">
        <v>1953</v>
      </c>
      <c r="G260" s="234"/>
      <c r="H260" s="238">
        <v>12.1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182</v>
      </c>
      <c r="AU260" s="244" t="s">
        <v>79</v>
      </c>
      <c r="AV260" s="11" t="s">
        <v>79</v>
      </c>
      <c r="AW260" s="11" t="s">
        <v>33</v>
      </c>
      <c r="AX260" s="11" t="s">
        <v>69</v>
      </c>
      <c r="AY260" s="244" t="s">
        <v>174</v>
      </c>
    </row>
    <row r="261" s="11" customFormat="1">
      <c r="B261" s="233"/>
      <c r="C261" s="234"/>
      <c r="D261" s="235" t="s">
        <v>182</v>
      </c>
      <c r="E261" s="236" t="s">
        <v>21</v>
      </c>
      <c r="F261" s="237" t="s">
        <v>1954</v>
      </c>
      <c r="G261" s="234"/>
      <c r="H261" s="238">
        <v>5.2000000000000002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182</v>
      </c>
      <c r="AU261" s="244" t="s">
        <v>79</v>
      </c>
      <c r="AV261" s="11" t="s">
        <v>79</v>
      </c>
      <c r="AW261" s="11" t="s">
        <v>33</v>
      </c>
      <c r="AX261" s="11" t="s">
        <v>69</v>
      </c>
      <c r="AY261" s="244" t="s">
        <v>174</v>
      </c>
    </row>
    <row r="262" s="14" customFormat="1">
      <c r="B262" s="281"/>
      <c r="C262" s="282"/>
      <c r="D262" s="235" t="s">
        <v>182</v>
      </c>
      <c r="E262" s="283" t="s">
        <v>21</v>
      </c>
      <c r="F262" s="284" t="s">
        <v>1949</v>
      </c>
      <c r="G262" s="282"/>
      <c r="H262" s="285">
        <v>149.80000000000001</v>
      </c>
      <c r="I262" s="286"/>
      <c r="J262" s="282"/>
      <c r="K262" s="282"/>
      <c r="L262" s="287"/>
      <c r="M262" s="288"/>
      <c r="N262" s="289"/>
      <c r="O262" s="289"/>
      <c r="P262" s="289"/>
      <c r="Q262" s="289"/>
      <c r="R262" s="289"/>
      <c r="S262" s="289"/>
      <c r="T262" s="290"/>
      <c r="AT262" s="291" t="s">
        <v>182</v>
      </c>
      <c r="AU262" s="291" t="s">
        <v>79</v>
      </c>
      <c r="AV262" s="14" t="s">
        <v>188</v>
      </c>
      <c r="AW262" s="14" t="s">
        <v>33</v>
      </c>
      <c r="AX262" s="14" t="s">
        <v>69</v>
      </c>
      <c r="AY262" s="291" t="s">
        <v>174</v>
      </c>
    </row>
    <row r="263" s="12" customFormat="1">
      <c r="B263" s="245"/>
      <c r="C263" s="246"/>
      <c r="D263" s="235" t="s">
        <v>182</v>
      </c>
      <c r="E263" s="247" t="s">
        <v>21</v>
      </c>
      <c r="F263" s="248" t="s">
        <v>184</v>
      </c>
      <c r="G263" s="246"/>
      <c r="H263" s="249">
        <v>283.30000000000001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AT263" s="255" t="s">
        <v>182</v>
      </c>
      <c r="AU263" s="255" t="s">
        <v>79</v>
      </c>
      <c r="AV263" s="12" t="s">
        <v>181</v>
      </c>
      <c r="AW263" s="12" t="s">
        <v>33</v>
      </c>
      <c r="AX263" s="12" t="s">
        <v>77</v>
      </c>
      <c r="AY263" s="255" t="s">
        <v>174</v>
      </c>
    </row>
    <row r="264" s="10" customFormat="1" ht="29.88" customHeight="1">
      <c r="B264" s="205"/>
      <c r="C264" s="206"/>
      <c r="D264" s="207" t="s">
        <v>68</v>
      </c>
      <c r="E264" s="219" t="s">
        <v>188</v>
      </c>
      <c r="F264" s="219" t="s">
        <v>337</v>
      </c>
      <c r="G264" s="206"/>
      <c r="H264" s="206"/>
      <c r="I264" s="209"/>
      <c r="J264" s="220">
        <f>BK264</f>
        <v>0</v>
      </c>
      <c r="K264" s="206"/>
      <c r="L264" s="211"/>
      <c r="M264" s="212"/>
      <c r="N264" s="213"/>
      <c r="O264" s="213"/>
      <c r="P264" s="214">
        <f>SUM(P265:P278)</f>
        <v>0</v>
      </c>
      <c r="Q264" s="213"/>
      <c r="R264" s="214">
        <f>SUM(R265:R278)</f>
        <v>0</v>
      </c>
      <c r="S264" s="213"/>
      <c r="T264" s="215">
        <f>SUM(T265:T278)</f>
        <v>0</v>
      </c>
      <c r="AR264" s="216" t="s">
        <v>77</v>
      </c>
      <c r="AT264" s="217" t="s">
        <v>68</v>
      </c>
      <c r="AU264" s="217" t="s">
        <v>77</v>
      </c>
      <c r="AY264" s="216" t="s">
        <v>174</v>
      </c>
      <c r="BK264" s="218">
        <f>SUM(BK265:BK278)</f>
        <v>0</v>
      </c>
    </row>
    <row r="265" s="1" customFormat="1" ht="16.5" customHeight="1">
      <c r="B265" s="46"/>
      <c r="C265" s="221" t="s">
        <v>207</v>
      </c>
      <c r="D265" s="221" t="s">
        <v>176</v>
      </c>
      <c r="E265" s="222" t="s">
        <v>1998</v>
      </c>
      <c r="F265" s="223" t="s">
        <v>1999</v>
      </c>
      <c r="G265" s="224" t="s">
        <v>276</v>
      </c>
      <c r="H265" s="225">
        <v>33</v>
      </c>
      <c r="I265" s="226"/>
      <c r="J265" s="227">
        <f>ROUND(I265*H265,2)</f>
        <v>0</v>
      </c>
      <c r="K265" s="223" t="s">
        <v>21</v>
      </c>
      <c r="L265" s="72"/>
      <c r="M265" s="228" t="s">
        <v>21</v>
      </c>
      <c r="N265" s="229" t="s">
        <v>40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181</v>
      </c>
      <c r="AT265" s="24" t="s">
        <v>176</v>
      </c>
      <c r="AU265" s="24" t="s">
        <v>79</v>
      </c>
      <c r="AY265" s="24" t="s">
        <v>174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77</v>
      </c>
      <c r="BK265" s="232">
        <f>ROUND(I265*H265,2)</f>
        <v>0</v>
      </c>
      <c r="BL265" s="24" t="s">
        <v>181</v>
      </c>
      <c r="BM265" s="24" t="s">
        <v>232</v>
      </c>
    </row>
    <row r="266" s="11" customFormat="1">
      <c r="B266" s="233"/>
      <c r="C266" s="234"/>
      <c r="D266" s="235" t="s">
        <v>182</v>
      </c>
      <c r="E266" s="236" t="s">
        <v>21</v>
      </c>
      <c r="F266" s="237" t="s">
        <v>2000</v>
      </c>
      <c r="G266" s="234"/>
      <c r="H266" s="238">
        <v>33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182</v>
      </c>
      <c r="AU266" s="244" t="s">
        <v>79</v>
      </c>
      <c r="AV266" s="11" t="s">
        <v>79</v>
      </c>
      <c r="AW266" s="11" t="s">
        <v>33</v>
      </c>
      <c r="AX266" s="11" t="s">
        <v>69</v>
      </c>
      <c r="AY266" s="244" t="s">
        <v>174</v>
      </c>
    </row>
    <row r="267" s="12" customFormat="1">
      <c r="B267" s="245"/>
      <c r="C267" s="246"/>
      <c r="D267" s="235" t="s">
        <v>182</v>
      </c>
      <c r="E267" s="247" t="s">
        <v>21</v>
      </c>
      <c r="F267" s="248" t="s">
        <v>184</v>
      </c>
      <c r="G267" s="246"/>
      <c r="H267" s="249">
        <v>33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AT267" s="255" t="s">
        <v>182</v>
      </c>
      <c r="AU267" s="255" t="s">
        <v>79</v>
      </c>
      <c r="AV267" s="12" t="s">
        <v>181</v>
      </c>
      <c r="AW267" s="12" t="s">
        <v>33</v>
      </c>
      <c r="AX267" s="12" t="s">
        <v>77</v>
      </c>
      <c r="AY267" s="255" t="s">
        <v>174</v>
      </c>
    </row>
    <row r="268" s="1" customFormat="1" ht="16.5" customHeight="1">
      <c r="B268" s="46"/>
      <c r="C268" s="221" t="s">
        <v>235</v>
      </c>
      <c r="D268" s="221" t="s">
        <v>176</v>
      </c>
      <c r="E268" s="222" t="s">
        <v>2001</v>
      </c>
      <c r="F268" s="223" t="s">
        <v>2002</v>
      </c>
      <c r="G268" s="224" t="s">
        <v>201</v>
      </c>
      <c r="H268" s="225">
        <v>270.30000000000001</v>
      </c>
      <c r="I268" s="226"/>
      <c r="J268" s="227">
        <f>ROUND(I268*H268,2)</f>
        <v>0</v>
      </c>
      <c r="K268" s="223" t="s">
        <v>21</v>
      </c>
      <c r="L268" s="72"/>
      <c r="M268" s="228" t="s">
        <v>21</v>
      </c>
      <c r="N268" s="229" t="s">
        <v>40</v>
      </c>
      <c r="O268" s="47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4" t="s">
        <v>181</v>
      </c>
      <c r="AT268" s="24" t="s">
        <v>176</v>
      </c>
      <c r="AU268" s="24" t="s">
        <v>79</v>
      </c>
      <c r="AY268" s="24" t="s">
        <v>174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77</v>
      </c>
      <c r="BK268" s="232">
        <f>ROUND(I268*H268,2)</f>
        <v>0</v>
      </c>
      <c r="BL268" s="24" t="s">
        <v>181</v>
      </c>
      <c r="BM268" s="24" t="s">
        <v>238</v>
      </c>
    </row>
    <row r="269" s="11" customFormat="1">
      <c r="B269" s="233"/>
      <c r="C269" s="234"/>
      <c r="D269" s="235" t="s">
        <v>182</v>
      </c>
      <c r="E269" s="236" t="s">
        <v>21</v>
      </c>
      <c r="F269" s="237" t="s">
        <v>2003</v>
      </c>
      <c r="G269" s="234"/>
      <c r="H269" s="238">
        <v>638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182</v>
      </c>
      <c r="AU269" s="244" t="s">
        <v>79</v>
      </c>
      <c r="AV269" s="11" t="s">
        <v>79</v>
      </c>
      <c r="AW269" s="11" t="s">
        <v>33</v>
      </c>
      <c r="AX269" s="11" t="s">
        <v>69</v>
      </c>
      <c r="AY269" s="244" t="s">
        <v>174</v>
      </c>
    </row>
    <row r="270" s="11" customFormat="1">
      <c r="B270" s="233"/>
      <c r="C270" s="234"/>
      <c r="D270" s="235" t="s">
        <v>182</v>
      </c>
      <c r="E270" s="236" t="s">
        <v>21</v>
      </c>
      <c r="F270" s="237" t="s">
        <v>2004</v>
      </c>
      <c r="G270" s="234"/>
      <c r="H270" s="238">
        <v>847.89999999999998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182</v>
      </c>
      <c r="AU270" s="244" t="s">
        <v>79</v>
      </c>
      <c r="AV270" s="11" t="s">
        <v>79</v>
      </c>
      <c r="AW270" s="11" t="s">
        <v>33</v>
      </c>
      <c r="AX270" s="11" t="s">
        <v>69</v>
      </c>
      <c r="AY270" s="244" t="s">
        <v>174</v>
      </c>
    </row>
    <row r="271" s="11" customFormat="1">
      <c r="B271" s="233"/>
      <c r="C271" s="234"/>
      <c r="D271" s="235" t="s">
        <v>182</v>
      </c>
      <c r="E271" s="236" t="s">
        <v>21</v>
      </c>
      <c r="F271" s="237" t="s">
        <v>2005</v>
      </c>
      <c r="G271" s="234"/>
      <c r="H271" s="238">
        <v>523.10000000000002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182</v>
      </c>
      <c r="AU271" s="244" t="s">
        <v>79</v>
      </c>
      <c r="AV271" s="11" t="s">
        <v>79</v>
      </c>
      <c r="AW271" s="11" t="s">
        <v>33</v>
      </c>
      <c r="AX271" s="11" t="s">
        <v>69</v>
      </c>
      <c r="AY271" s="244" t="s">
        <v>174</v>
      </c>
    </row>
    <row r="272" s="11" customFormat="1">
      <c r="B272" s="233"/>
      <c r="C272" s="234"/>
      <c r="D272" s="235" t="s">
        <v>182</v>
      </c>
      <c r="E272" s="236" t="s">
        <v>21</v>
      </c>
      <c r="F272" s="237" t="s">
        <v>2006</v>
      </c>
      <c r="G272" s="234"/>
      <c r="H272" s="238">
        <v>539.5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182</v>
      </c>
      <c r="AU272" s="244" t="s">
        <v>79</v>
      </c>
      <c r="AV272" s="11" t="s">
        <v>79</v>
      </c>
      <c r="AW272" s="11" t="s">
        <v>33</v>
      </c>
      <c r="AX272" s="11" t="s">
        <v>69</v>
      </c>
      <c r="AY272" s="244" t="s">
        <v>174</v>
      </c>
    </row>
    <row r="273" s="11" customFormat="1">
      <c r="B273" s="233"/>
      <c r="C273" s="234"/>
      <c r="D273" s="235" t="s">
        <v>182</v>
      </c>
      <c r="E273" s="236" t="s">
        <v>21</v>
      </c>
      <c r="F273" s="237" t="s">
        <v>2007</v>
      </c>
      <c r="G273" s="234"/>
      <c r="H273" s="238">
        <v>110.2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182</v>
      </c>
      <c r="AU273" s="244" t="s">
        <v>79</v>
      </c>
      <c r="AV273" s="11" t="s">
        <v>79</v>
      </c>
      <c r="AW273" s="11" t="s">
        <v>33</v>
      </c>
      <c r="AX273" s="11" t="s">
        <v>69</v>
      </c>
      <c r="AY273" s="244" t="s">
        <v>174</v>
      </c>
    </row>
    <row r="274" s="11" customFormat="1">
      <c r="B274" s="233"/>
      <c r="C274" s="234"/>
      <c r="D274" s="235" t="s">
        <v>182</v>
      </c>
      <c r="E274" s="236" t="s">
        <v>21</v>
      </c>
      <c r="F274" s="237" t="s">
        <v>2008</v>
      </c>
      <c r="G274" s="234"/>
      <c r="H274" s="238">
        <v>44.600000000000001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182</v>
      </c>
      <c r="AU274" s="244" t="s">
        <v>79</v>
      </c>
      <c r="AV274" s="11" t="s">
        <v>79</v>
      </c>
      <c r="AW274" s="11" t="s">
        <v>33</v>
      </c>
      <c r="AX274" s="11" t="s">
        <v>69</v>
      </c>
      <c r="AY274" s="244" t="s">
        <v>174</v>
      </c>
    </row>
    <row r="275" s="12" customFormat="1">
      <c r="B275" s="245"/>
      <c r="C275" s="246"/>
      <c r="D275" s="235" t="s">
        <v>182</v>
      </c>
      <c r="E275" s="247" t="s">
        <v>21</v>
      </c>
      <c r="F275" s="248" t="s">
        <v>184</v>
      </c>
      <c r="G275" s="246"/>
      <c r="H275" s="249">
        <v>2703.3000000000002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182</v>
      </c>
      <c r="AU275" s="255" t="s">
        <v>79</v>
      </c>
      <c r="AV275" s="12" t="s">
        <v>181</v>
      </c>
      <c r="AW275" s="12" t="s">
        <v>33</v>
      </c>
      <c r="AX275" s="12" t="s">
        <v>69</v>
      </c>
      <c r="AY275" s="255" t="s">
        <v>174</v>
      </c>
    </row>
    <row r="276" s="11" customFormat="1">
      <c r="B276" s="233"/>
      <c r="C276" s="234"/>
      <c r="D276" s="235" t="s">
        <v>182</v>
      </c>
      <c r="E276" s="236" t="s">
        <v>21</v>
      </c>
      <c r="F276" s="237" t="s">
        <v>2009</v>
      </c>
      <c r="G276" s="234"/>
      <c r="H276" s="238">
        <v>270.30000000000001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182</v>
      </c>
      <c r="AU276" s="244" t="s">
        <v>79</v>
      </c>
      <c r="AV276" s="11" t="s">
        <v>79</v>
      </c>
      <c r="AW276" s="11" t="s">
        <v>33</v>
      </c>
      <c r="AX276" s="11" t="s">
        <v>69</v>
      </c>
      <c r="AY276" s="244" t="s">
        <v>174</v>
      </c>
    </row>
    <row r="277" s="12" customFormat="1">
      <c r="B277" s="245"/>
      <c r="C277" s="246"/>
      <c r="D277" s="235" t="s">
        <v>182</v>
      </c>
      <c r="E277" s="247" t="s">
        <v>21</v>
      </c>
      <c r="F277" s="248" t="s">
        <v>184</v>
      </c>
      <c r="G277" s="246"/>
      <c r="H277" s="249">
        <v>270.30000000000001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182</v>
      </c>
      <c r="AU277" s="255" t="s">
        <v>79</v>
      </c>
      <c r="AV277" s="12" t="s">
        <v>181</v>
      </c>
      <c r="AW277" s="12" t="s">
        <v>33</v>
      </c>
      <c r="AX277" s="12" t="s">
        <v>77</v>
      </c>
      <c r="AY277" s="255" t="s">
        <v>174</v>
      </c>
    </row>
    <row r="278" s="1" customFormat="1" ht="38.25" customHeight="1">
      <c r="B278" s="46"/>
      <c r="C278" s="221" t="s">
        <v>211</v>
      </c>
      <c r="D278" s="221" t="s">
        <v>176</v>
      </c>
      <c r="E278" s="222" t="s">
        <v>2010</v>
      </c>
      <c r="F278" s="223" t="s">
        <v>2011</v>
      </c>
      <c r="G278" s="224" t="s">
        <v>272</v>
      </c>
      <c r="H278" s="225">
        <v>200</v>
      </c>
      <c r="I278" s="226"/>
      <c r="J278" s="227">
        <f>ROUND(I278*H278,2)</f>
        <v>0</v>
      </c>
      <c r="K278" s="223" t="s">
        <v>21</v>
      </c>
      <c r="L278" s="72"/>
      <c r="M278" s="228" t="s">
        <v>21</v>
      </c>
      <c r="N278" s="229" t="s">
        <v>40</v>
      </c>
      <c r="O278" s="4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4" t="s">
        <v>181</v>
      </c>
      <c r="AT278" s="24" t="s">
        <v>176</v>
      </c>
      <c r="AU278" s="24" t="s">
        <v>79</v>
      </c>
      <c r="AY278" s="24" t="s">
        <v>174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77</v>
      </c>
      <c r="BK278" s="232">
        <f>ROUND(I278*H278,2)</f>
        <v>0</v>
      </c>
      <c r="BL278" s="24" t="s">
        <v>181</v>
      </c>
      <c r="BM278" s="24" t="s">
        <v>243</v>
      </c>
    </row>
    <row r="279" s="10" customFormat="1" ht="29.88" customHeight="1">
      <c r="B279" s="205"/>
      <c r="C279" s="206"/>
      <c r="D279" s="207" t="s">
        <v>68</v>
      </c>
      <c r="E279" s="219" t="s">
        <v>191</v>
      </c>
      <c r="F279" s="219" t="s">
        <v>452</v>
      </c>
      <c r="G279" s="206"/>
      <c r="H279" s="206"/>
      <c r="I279" s="209"/>
      <c r="J279" s="220">
        <f>BK279</f>
        <v>0</v>
      </c>
      <c r="K279" s="206"/>
      <c r="L279" s="211"/>
      <c r="M279" s="212"/>
      <c r="N279" s="213"/>
      <c r="O279" s="213"/>
      <c r="P279" s="214">
        <f>SUM(P280:P331)</f>
        <v>0</v>
      </c>
      <c r="Q279" s="213"/>
      <c r="R279" s="214">
        <f>SUM(R280:R331)</f>
        <v>12.287928000000001</v>
      </c>
      <c r="S279" s="213"/>
      <c r="T279" s="215">
        <f>SUM(T280:T331)</f>
        <v>0</v>
      </c>
      <c r="AR279" s="216" t="s">
        <v>77</v>
      </c>
      <c r="AT279" s="217" t="s">
        <v>68</v>
      </c>
      <c r="AU279" s="217" t="s">
        <v>77</v>
      </c>
      <c r="AY279" s="216" t="s">
        <v>174</v>
      </c>
      <c r="BK279" s="218">
        <f>SUM(BK280:BK331)</f>
        <v>0</v>
      </c>
    </row>
    <row r="280" s="1" customFormat="1" ht="16.5" customHeight="1">
      <c r="B280" s="46"/>
      <c r="C280" s="221" t="s">
        <v>10</v>
      </c>
      <c r="D280" s="221" t="s">
        <v>176</v>
      </c>
      <c r="E280" s="222" t="s">
        <v>2012</v>
      </c>
      <c r="F280" s="223" t="s">
        <v>2013</v>
      </c>
      <c r="G280" s="224" t="s">
        <v>384</v>
      </c>
      <c r="H280" s="225">
        <v>1</v>
      </c>
      <c r="I280" s="226"/>
      <c r="J280" s="227">
        <f>ROUND(I280*H280,2)</f>
        <v>0</v>
      </c>
      <c r="K280" s="223" t="s">
        <v>21</v>
      </c>
      <c r="L280" s="72"/>
      <c r="M280" s="228" t="s">
        <v>21</v>
      </c>
      <c r="N280" s="229" t="s">
        <v>40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181</v>
      </c>
      <c r="AT280" s="24" t="s">
        <v>176</v>
      </c>
      <c r="AU280" s="24" t="s">
        <v>79</v>
      </c>
      <c r="AY280" s="24" t="s">
        <v>174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77</v>
      </c>
      <c r="BK280" s="232">
        <f>ROUND(I280*H280,2)</f>
        <v>0</v>
      </c>
      <c r="BL280" s="24" t="s">
        <v>181</v>
      </c>
      <c r="BM280" s="24" t="s">
        <v>247</v>
      </c>
    </row>
    <row r="281" s="1" customFormat="1" ht="16.5" customHeight="1">
      <c r="B281" s="46"/>
      <c r="C281" s="221" t="s">
        <v>214</v>
      </c>
      <c r="D281" s="221" t="s">
        <v>176</v>
      </c>
      <c r="E281" s="222" t="s">
        <v>2014</v>
      </c>
      <c r="F281" s="223" t="s">
        <v>2015</v>
      </c>
      <c r="G281" s="224" t="s">
        <v>201</v>
      </c>
      <c r="H281" s="225">
        <v>1217.4000000000001</v>
      </c>
      <c r="I281" s="226"/>
      <c r="J281" s="227">
        <f>ROUND(I281*H281,2)</f>
        <v>0</v>
      </c>
      <c r="K281" s="223" t="s">
        <v>180</v>
      </c>
      <c r="L281" s="72"/>
      <c r="M281" s="228" t="s">
        <v>21</v>
      </c>
      <c r="N281" s="229" t="s">
        <v>40</v>
      </c>
      <c r="O281" s="47"/>
      <c r="P281" s="230">
        <f>O281*H281</f>
        <v>0</v>
      </c>
      <c r="Q281" s="230">
        <v>0.0027299999999999998</v>
      </c>
      <c r="R281" s="230">
        <f>Q281*H281</f>
        <v>3.323502</v>
      </c>
      <c r="S281" s="230">
        <v>0</v>
      </c>
      <c r="T281" s="231">
        <f>S281*H281</f>
        <v>0</v>
      </c>
      <c r="AR281" s="24" t="s">
        <v>181</v>
      </c>
      <c r="AT281" s="24" t="s">
        <v>176</v>
      </c>
      <c r="AU281" s="24" t="s">
        <v>79</v>
      </c>
      <c r="AY281" s="24" t="s">
        <v>174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77</v>
      </c>
      <c r="BK281" s="232">
        <f>ROUND(I281*H281,2)</f>
        <v>0</v>
      </c>
      <c r="BL281" s="24" t="s">
        <v>181</v>
      </c>
      <c r="BM281" s="24" t="s">
        <v>252</v>
      </c>
    </row>
    <row r="282" s="11" customFormat="1">
      <c r="B282" s="233"/>
      <c r="C282" s="234"/>
      <c r="D282" s="235" t="s">
        <v>182</v>
      </c>
      <c r="E282" s="236" t="s">
        <v>21</v>
      </c>
      <c r="F282" s="237" t="s">
        <v>2005</v>
      </c>
      <c r="G282" s="234"/>
      <c r="H282" s="238">
        <v>523.10000000000002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182</v>
      </c>
      <c r="AU282" s="244" t="s">
        <v>79</v>
      </c>
      <c r="AV282" s="11" t="s">
        <v>79</v>
      </c>
      <c r="AW282" s="11" t="s">
        <v>33</v>
      </c>
      <c r="AX282" s="11" t="s">
        <v>69</v>
      </c>
      <c r="AY282" s="244" t="s">
        <v>174</v>
      </c>
    </row>
    <row r="283" s="11" customFormat="1">
      <c r="B283" s="233"/>
      <c r="C283" s="234"/>
      <c r="D283" s="235" t="s">
        <v>182</v>
      </c>
      <c r="E283" s="236" t="s">
        <v>21</v>
      </c>
      <c r="F283" s="237" t="s">
        <v>2006</v>
      </c>
      <c r="G283" s="234"/>
      <c r="H283" s="238">
        <v>539.5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182</v>
      </c>
      <c r="AU283" s="244" t="s">
        <v>79</v>
      </c>
      <c r="AV283" s="11" t="s">
        <v>79</v>
      </c>
      <c r="AW283" s="11" t="s">
        <v>33</v>
      </c>
      <c r="AX283" s="11" t="s">
        <v>69</v>
      </c>
      <c r="AY283" s="244" t="s">
        <v>174</v>
      </c>
    </row>
    <row r="284" s="11" customFormat="1">
      <c r="B284" s="233"/>
      <c r="C284" s="234"/>
      <c r="D284" s="235" t="s">
        <v>182</v>
      </c>
      <c r="E284" s="236" t="s">
        <v>21</v>
      </c>
      <c r="F284" s="237" t="s">
        <v>2007</v>
      </c>
      <c r="G284" s="234"/>
      <c r="H284" s="238">
        <v>110.2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182</v>
      </c>
      <c r="AU284" s="244" t="s">
        <v>79</v>
      </c>
      <c r="AV284" s="11" t="s">
        <v>79</v>
      </c>
      <c r="AW284" s="11" t="s">
        <v>33</v>
      </c>
      <c r="AX284" s="11" t="s">
        <v>69</v>
      </c>
      <c r="AY284" s="244" t="s">
        <v>174</v>
      </c>
    </row>
    <row r="285" s="11" customFormat="1">
      <c r="B285" s="233"/>
      <c r="C285" s="234"/>
      <c r="D285" s="235" t="s">
        <v>182</v>
      </c>
      <c r="E285" s="236" t="s">
        <v>21</v>
      </c>
      <c r="F285" s="237" t="s">
        <v>2008</v>
      </c>
      <c r="G285" s="234"/>
      <c r="H285" s="238">
        <v>44.600000000000001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182</v>
      </c>
      <c r="AU285" s="244" t="s">
        <v>79</v>
      </c>
      <c r="AV285" s="11" t="s">
        <v>79</v>
      </c>
      <c r="AW285" s="11" t="s">
        <v>33</v>
      </c>
      <c r="AX285" s="11" t="s">
        <v>69</v>
      </c>
      <c r="AY285" s="244" t="s">
        <v>174</v>
      </c>
    </row>
    <row r="286" s="12" customFormat="1">
      <c r="B286" s="245"/>
      <c r="C286" s="246"/>
      <c r="D286" s="235" t="s">
        <v>182</v>
      </c>
      <c r="E286" s="247" t="s">
        <v>21</v>
      </c>
      <c r="F286" s="248" t="s">
        <v>184</v>
      </c>
      <c r="G286" s="246"/>
      <c r="H286" s="249">
        <v>1217.4000000000001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AT286" s="255" t="s">
        <v>182</v>
      </c>
      <c r="AU286" s="255" t="s">
        <v>79</v>
      </c>
      <c r="AV286" s="12" t="s">
        <v>181</v>
      </c>
      <c r="AW286" s="12" t="s">
        <v>33</v>
      </c>
      <c r="AX286" s="12" t="s">
        <v>77</v>
      </c>
      <c r="AY286" s="255" t="s">
        <v>174</v>
      </c>
    </row>
    <row r="287" s="1" customFormat="1" ht="16.5" customHeight="1">
      <c r="B287" s="46"/>
      <c r="C287" s="221" t="s">
        <v>253</v>
      </c>
      <c r="D287" s="221" t="s">
        <v>176</v>
      </c>
      <c r="E287" s="222" t="s">
        <v>2016</v>
      </c>
      <c r="F287" s="223" t="s">
        <v>2017</v>
      </c>
      <c r="G287" s="224" t="s">
        <v>201</v>
      </c>
      <c r="H287" s="225">
        <v>1485.9000000000001</v>
      </c>
      <c r="I287" s="226"/>
      <c r="J287" s="227">
        <f>ROUND(I287*H287,2)</f>
        <v>0</v>
      </c>
      <c r="K287" s="223" t="s">
        <v>21</v>
      </c>
      <c r="L287" s="72"/>
      <c r="M287" s="228" t="s">
        <v>21</v>
      </c>
      <c r="N287" s="229" t="s">
        <v>40</v>
      </c>
      <c r="O287" s="4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4" t="s">
        <v>181</v>
      </c>
      <c r="AT287" s="24" t="s">
        <v>176</v>
      </c>
      <c r="AU287" s="24" t="s">
        <v>79</v>
      </c>
      <c r="AY287" s="24" t="s">
        <v>174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77</v>
      </c>
      <c r="BK287" s="232">
        <f>ROUND(I287*H287,2)</f>
        <v>0</v>
      </c>
      <c r="BL287" s="24" t="s">
        <v>181</v>
      </c>
      <c r="BM287" s="24" t="s">
        <v>256</v>
      </c>
    </row>
    <row r="288" s="11" customFormat="1">
      <c r="B288" s="233"/>
      <c r="C288" s="234"/>
      <c r="D288" s="235" t="s">
        <v>182</v>
      </c>
      <c r="E288" s="236" t="s">
        <v>21</v>
      </c>
      <c r="F288" s="237" t="s">
        <v>2003</v>
      </c>
      <c r="G288" s="234"/>
      <c r="H288" s="238">
        <v>638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182</v>
      </c>
      <c r="AU288" s="244" t="s">
        <v>79</v>
      </c>
      <c r="AV288" s="11" t="s">
        <v>79</v>
      </c>
      <c r="AW288" s="11" t="s">
        <v>33</v>
      </c>
      <c r="AX288" s="11" t="s">
        <v>69</v>
      </c>
      <c r="AY288" s="244" t="s">
        <v>174</v>
      </c>
    </row>
    <row r="289" s="11" customFormat="1">
      <c r="B289" s="233"/>
      <c r="C289" s="234"/>
      <c r="D289" s="235" t="s">
        <v>182</v>
      </c>
      <c r="E289" s="236" t="s">
        <v>21</v>
      </c>
      <c r="F289" s="237" t="s">
        <v>2004</v>
      </c>
      <c r="G289" s="234"/>
      <c r="H289" s="238">
        <v>847.89999999999998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182</v>
      </c>
      <c r="AU289" s="244" t="s">
        <v>79</v>
      </c>
      <c r="AV289" s="11" t="s">
        <v>79</v>
      </c>
      <c r="AW289" s="11" t="s">
        <v>33</v>
      </c>
      <c r="AX289" s="11" t="s">
        <v>69</v>
      </c>
      <c r="AY289" s="244" t="s">
        <v>174</v>
      </c>
    </row>
    <row r="290" s="12" customFormat="1">
      <c r="B290" s="245"/>
      <c r="C290" s="246"/>
      <c r="D290" s="235" t="s">
        <v>182</v>
      </c>
      <c r="E290" s="247" t="s">
        <v>21</v>
      </c>
      <c r="F290" s="248" t="s">
        <v>184</v>
      </c>
      <c r="G290" s="246"/>
      <c r="H290" s="249">
        <v>1485.9000000000001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AT290" s="255" t="s">
        <v>182</v>
      </c>
      <c r="AU290" s="255" t="s">
        <v>79</v>
      </c>
      <c r="AV290" s="12" t="s">
        <v>181</v>
      </c>
      <c r="AW290" s="12" t="s">
        <v>33</v>
      </c>
      <c r="AX290" s="12" t="s">
        <v>77</v>
      </c>
      <c r="AY290" s="255" t="s">
        <v>174</v>
      </c>
    </row>
    <row r="291" s="1" customFormat="1" ht="51" customHeight="1">
      <c r="B291" s="46"/>
      <c r="C291" s="221" t="s">
        <v>218</v>
      </c>
      <c r="D291" s="221" t="s">
        <v>176</v>
      </c>
      <c r="E291" s="222" t="s">
        <v>2018</v>
      </c>
      <c r="F291" s="223" t="s">
        <v>2019</v>
      </c>
      <c r="G291" s="224" t="s">
        <v>201</v>
      </c>
      <c r="H291" s="225">
        <v>1217.4000000000001</v>
      </c>
      <c r="I291" s="226"/>
      <c r="J291" s="227">
        <f>ROUND(I291*H291,2)</f>
        <v>0</v>
      </c>
      <c r="K291" s="223" t="s">
        <v>21</v>
      </c>
      <c r="L291" s="72"/>
      <c r="M291" s="228" t="s">
        <v>21</v>
      </c>
      <c r="N291" s="229" t="s">
        <v>40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4" t="s">
        <v>181</v>
      </c>
      <c r="AT291" s="24" t="s">
        <v>176</v>
      </c>
      <c r="AU291" s="24" t="s">
        <v>79</v>
      </c>
      <c r="AY291" s="24" t="s">
        <v>174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77</v>
      </c>
      <c r="BK291" s="232">
        <f>ROUND(I291*H291,2)</f>
        <v>0</v>
      </c>
      <c r="BL291" s="24" t="s">
        <v>181</v>
      </c>
      <c r="BM291" s="24" t="s">
        <v>262</v>
      </c>
    </row>
    <row r="292" s="11" customFormat="1">
      <c r="B292" s="233"/>
      <c r="C292" s="234"/>
      <c r="D292" s="235" t="s">
        <v>182</v>
      </c>
      <c r="E292" s="236" t="s">
        <v>21</v>
      </c>
      <c r="F292" s="237" t="s">
        <v>2005</v>
      </c>
      <c r="G292" s="234"/>
      <c r="H292" s="238">
        <v>523.10000000000002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182</v>
      </c>
      <c r="AU292" s="244" t="s">
        <v>79</v>
      </c>
      <c r="AV292" s="11" t="s">
        <v>79</v>
      </c>
      <c r="AW292" s="11" t="s">
        <v>33</v>
      </c>
      <c r="AX292" s="11" t="s">
        <v>69</v>
      </c>
      <c r="AY292" s="244" t="s">
        <v>174</v>
      </c>
    </row>
    <row r="293" s="11" customFormat="1">
      <c r="B293" s="233"/>
      <c r="C293" s="234"/>
      <c r="D293" s="235" t="s">
        <v>182</v>
      </c>
      <c r="E293" s="236" t="s">
        <v>21</v>
      </c>
      <c r="F293" s="237" t="s">
        <v>2006</v>
      </c>
      <c r="G293" s="234"/>
      <c r="H293" s="238">
        <v>539.5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182</v>
      </c>
      <c r="AU293" s="244" t="s">
        <v>79</v>
      </c>
      <c r="AV293" s="11" t="s">
        <v>79</v>
      </c>
      <c r="AW293" s="11" t="s">
        <v>33</v>
      </c>
      <c r="AX293" s="11" t="s">
        <v>69</v>
      </c>
      <c r="AY293" s="244" t="s">
        <v>174</v>
      </c>
    </row>
    <row r="294" s="11" customFormat="1">
      <c r="B294" s="233"/>
      <c r="C294" s="234"/>
      <c r="D294" s="235" t="s">
        <v>182</v>
      </c>
      <c r="E294" s="236" t="s">
        <v>21</v>
      </c>
      <c r="F294" s="237" t="s">
        <v>2007</v>
      </c>
      <c r="G294" s="234"/>
      <c r="H294" s="238">
        <v>110.2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182</v>
      </c>
      <c r="AU294" s="244" t="s">
        <v>79</v>
      </c>
      <c r="AV294" s="11" t="s">
        <v>79</v>
      </c>
      <c r="AW294" s="11" t="s">
        <v>33</v>
      </c>
      <c r="AX294" s="11" t="s">
        <v>69</v>
      </c>
      <c r="AY294" s="244" t="s">
        <v>174</v>
      </c>
    </row>
    <row r="295" s="11" customFormat="1">
      <c r="B295" s="233"/>
      <c r="C295" s="234"/>
      <c r="D295" s="235" t="s">
        <v>182</v>
      </c>
      <c r="E295" s="236" t="s">
        <v>21</v>
      </c>
      <c r="F295" s="237" t="s">
        <v>2008</v>
      </c>
      <c r="G295" s="234"/>
      <c r="H295" s="238">
        <v>44.600000000000001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182</v>
      </c>
      <c r="AU295" s="244" t="s">
        <v>79</v>
      </c>
      <c r="AV295" s="11" t="s">
        <v>79</v>
      </c>
      <c r="AW295" s="11" t="s">
        <v>33</v>
      </c>
      <c r="AX295" s="11" t="s">
        <v>69</v>
      </c>
      <c r="AY295" s="244" t="s">
        <v>174</v>
      </c>
    </row>
    <row r="296" s="12" customFormat="1">
      <c r="B296" s="245"/>
      <c r="C296" s="246"/>
      <c r="D296" s="235" t="s">
        <v>182</v>
      </c>
      <c r="E296" s="247" t="s">
        <v>21</v>
      </c>
      <c r="F296" s="248" t="s">
        <v>184</v>
      </c>
      <c r="G296" s="246"/>
      <c r="H296" s="249">
        <v>1217.4000000000001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AT296" s="255" t="s">
        <v>182</v>
      </c>
      <c r="AU296" s="255" t="s">
        <v>79</v>
      </c>
      <c r="AV296" s="12" t="s">
        <v>181</v>
      </c>
      <c r="AW296" s="12" t="s">
        <v>33</v>
      </c>
      <c r="AX296" s="12" t="s">
        <v>77</v>
      </c>
      <c r="AY296" s="255" t="s">
        <v>174</v>
      </c>
    </row>
    <row r="297" s="1" customFormat="1" ht="51" customHeight="1">
      <c r="B297" s="46"/>
      <c r="C297" s="221" t="s">
        <v>263</v>
      </c>
      <c r="D297" s="221" t="s">
        <v>176</v>
      </c>
      <c r="E297" s="222" t="s">
        <v>2020</v>
      </c>
      <c r="F297" s="223" t="s">
        <v>2021</v>
      </c>
      <c r="G297" s="224" t="s">
        <v>201</v>
      </c>
      <c r="H297" s="225">
        <v>1485.9000000000001</v>
      </c>
      <c r="I297" s="226"/>
      <c r="J297" s="227">
        <f>ROUND(I297*H297,2)</f>
        <v>0</v>
      </c>
      <c r="K297" s="223" t="s">
        <v>21</v>
      </c>
      <c r="L297" s="72"/>
      <c r="M297" s="228" t="s">
        <v>21</v>
      </c>
      <c r="N297" s="229" t="s">
        <v>40</v>
      </c>
      <c r="O297" s="47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4" t="s">
        <v>181</v>
      </c>
      <c r="AT297" s="24" t="s">
        <v>176</v>
      </c>
      <c r="AU297" s="24" t="s">
        <v>79</v>
      </c>
      <c r="AY297" s="24" t="s">
        <v>174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77</v>
      </c>
      <c r="BK297" s="232">
        <f>ROUND(I297*H297,2)</f>
        <v>0</v>
      </c>
      <c r="BL297" s="24" t="s">
        <v>181</v>
      </c>
      <c r="BM297" s="24" t="s">
        <v>266</v>
      </c>
    </row>
    <row r="298" s="11" customFormat="1">
      <c r="B298" s="233"/>
      <c r="C298" s="234"/>
      <c r="D298" s="235" t="s">
        <v>182</v>
      </c>
      <c r="E298" s="236" t="s">
        <v>21</v>
      </c>
      <c r="F298" s="237" t="s">
        <v>2003</v>
      </c>
      <c r="G298" s="234"/>
      <c r="H298" s="238">
        <v>638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182</v>
      </c>
      <c r="AU298" s="244" t="s">
        <v>79</v>
      </c>
      <c r="AV298" s="11" t="s">
        <v>79</v>
      </c>
      <c r="AW298" s="11" t="s">
        <v>33</v>
      </c>
      <c r="AX298" s="11" t="s">
        <v>69</v>
      </c>
      <c r="AY298" s="244" t="s">
        <v>174</v>
      </c>
    </row>
    <row r="299" s="11" customFormat="1">
      <c r="B299" s="233"/>
      <c r="C299" s="234"/>
      <c r="D299" s="235" t="s">
        <v>182</v>
      </c>
      <c r="E299" s="236" t="s">
        <v>21</v>
      </c>
      <c r="F299" s="237" t="s">
        <v>2004</v>
      </c>
      <c r="G299" s="234"/>
      <c r="H299" s="238">
        <v>847.89999999999998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182</v>
      </c>
      <c r="AU299" s="244" t="s">
        <v>79</v>
      </c>
      <c r="AV299" s="11" t="s">
        <v>79</v>
      </c>
      <c r="AW299" s="11" t="s">
        <v>33</v>
      </c>
      <c r="AX299" s="11" t="s">
        <v>69</v>
      </c>
      <c r="AY299" s="244" t="s">
        <v>174</v>
      </c>
    </row>
    <row r="300" s="12" customFormat="1">
      <c r="B300" s="245"/>
      <c r="C300" s="246"/>
      <c r="D300" s="235" t="s">
        <v>182</v>
      </c>
      <c r="E300" s="247" t="s">
        <v>21</v>
      </c>
      <c r="F300" s="248" t="s">
        <v>184</v>
      </c>
      <c r="G300" s="246"/>
      <c r="H300" s="249">
        <v>1485.9000000000001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182</v>
      </c>
      <c r="AU300" s="255" t="s">
        <v>79</v>
      </c>
      <c r="AV300" s="12" t="s">
        <v>181</v>
      </c>
      <c r="AW300" s="12" t="s">
        <v>33</v>
      </c>
      <c r="AX300" s="12" t="s">
        <v>77</v>
      </c>
      <c r="AY300" s="255" t="s">
        <v>174</v>
      </c>
    </row>
    <row r="301" s="1" customFormat="1" ht="16.5" customHeight="1">
      <c r="B301" s="46"/>
      <c r="C301" s="221" t="s">
        <v>221</v>
      </c>
      <c r="D301" s="221" t="s">
        <v>176</v>
      </c>
      <c r="E301" s="222" t="s">
        <v>526</v>
      </c>
      <c r="F301" s="223" t="s">
        <v>527</v>
      </c>
      <c r="G301" s="224" t="s">
        <v>201</v>
      </c>
      <c r="H301" s="225">
        <v>659.29999999999995</v>
      </c>
      <c r="I301" s="226"/>
      <c r="J301" s="227">
        <f>ROUND(I301*H301,2)</f>
        <v>0</v>
      </c>
      <c r="K301" s="223" t="s">
        <v>180</v>
      </c>
      <c r="L301" s="72"/>
      <c r="M301" s="228" t="s">
        <v>21</v>
      </c>
      <c r="N301" s="229" t="s">
        <v>40</v>
      </c>
      <c r="O301" s="47"/>
      <c r="P301" s="230">
        <f>O301*H301</f>
        <v>0</v>
      </c>
      <c r="Q301" s="230">
        <v>0.00012</v>
      </c>
      <c r="R301" s="230">
        <f>Q301*H301</f>
        <v>0.079115999999999992</v>
      </c>
      <c r="S301" s="230">
        <v>0</v>
      </c>
      <c r="T301" s="231">
        <f>S301*H301</f>
        <v>0</v>
      </c>
      <c r="AR301" s="24" t="s">
        <v>181</v>
      </c>
      <c r="AT301" s="24" t="s">
        <v>176</v>
      </c>
      <c r="AU301" s="24" t="s">
        <v>79</v>
      </c>
      <c r="AY301" s="24" t="s">
        <v>174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77</v>
      </c>
      <c r="BK301" s="232">
        <f>ROUND(I301*H301,2)</f>
        <v>0</v>
      </c>
      <c r="BL301" s="24" t="s">
        <v>181</v>
      </c>
      <c r="BM301" s="24" t="s">
        <v>269</v>
      </c>
    </row>
    <row r="302" s="11" customFormat="1">
      <c r="B302" s="233"/>
      <c r="C302" s="234"/>
      <c r="D302" s="235" t="s">
        <v>182</v>
      </c>
      <c r="E302" s="236" t="s">
        <v>21</v>
      </c>
      <c r="F302" s="237" t="s">
        <v>2022</v>
      </c>
      <c r="G302" s="234"/>
      <c r="H302" s="238">
        <v>176.59999999999999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182</v>
      </c>
      <c r="AU302" s="244" t="s">
        <v>79</v>
      </c>
      <c r="AV302" s="11" t="s">
        <v>79</v>
      </c>
      <c r="AW302" s="11" t="s">
        <v>33</v>
      </c>
      <c r="AX302" s="11" t="s">
        <v>69</v>
      </c>
      <c r="AY302" s="244" t="s">
        <v>174</v>
      </c>
    </row>
    <row r="303" s="11" customFormat="1">
      <c r="B303" s="233"/>
      <c r="C303" s="234"/>
      <c r="D303" s="235" t="s">
        <v>182</v>
      </c>
      <c r="E303" s="236" t="s">
        <v>21</v>
      </c>
      <c r="F303" s="237" t="s">
        <v>2023</v>
      </c>
      <c r="G303" s="234"/>
      <c r="H303" s="238">
        <v>223.80000000000001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182</v>
      </c>
      <c r="AU303" s="244" t="s">
        <v>79</v>
      </c>
      <c r="AV303" s="11" t="s">
        <v>79</v>
      </c>
      <c r="AW303" s="11" t="s">
        <v>33</v>
      </c>
      <c r="AX303" s="11" t="s">
        <v>69</v>
      </c>
      <c r="AY303" s="244" t="s">
        <v>174</v>
      </c>
    </row>
    <row r="304" s="11" customFormat="1">
      <c r="B304" s="233"/>
      <c r="C304" s="234"/>
      <c r="D304" s="235" t="s">
        <v>182</v>
      </c>
      <c r="E304" s="236" t="s">
        <v>21</v>
      </c>
      <c r="F304" s="237" t="s">
        <v>2024</v>
      </c>
      <c r="G304" s="234"/>
      <c r="H304" s="238">
        <v>96.900000000000006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182</v>
      </c>
      <c r="AU304" s="244" t="s">
        <v>79</v>
      </c>
      <c r="AV304" s="11" t="s">
        <v>79</v>
      </c>
      <c r="AW304" s="11" t="s">
        <v>33</v>
      </c>
      <c r="AX304" s="11" t="s">
        <v>69</v>
      </c>
      <c r="AY304" s="244" t="s">
        <v>174</v>
      </c>
    </row>
    <row r="305" s="11" customFormat="1">
      <c r="B305" s="233"/>
      <c r="C305" s="234"/>
      <c r="D305" s="235" t="s">
        <v>182</v>
      </c>
      <c r="E305" s="236" t="s">
        <v>21</v>
      </c>
      <c r="F305" s="237" t="s">
        <v>2025</v>
      </c>
      <c r="G305" s="234"/>
      <c r="H305" s="238">
        <v>135.90000000000001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AT305" s="244" t="s">
        <v>182</v>
      </c>
      <c r="AU305" s="244" t="s">
        <v>79</v>
      </c>
      <c r="AV305" s="11" t="s">
        <v>79</v>
      </c>
      <c r="AW305" s="11" t="s">
        <v>33</v>
      </c>
      <c r="AX305" s="11" t="s">
        <v>69</v>
      </c>
      <c r="AY305" s="244" t="s">
        <v>174</v>
      </c>
    </row>
    <row r="306" s="11" customFormat="1">
      <c r="B306" s="233"/>
      <c r="C306" s="234"/>
      <c r="D306" s="235" t="s">
        <v>182</v>
      </c>
      <c r="E306" s="236" t="s">
        <v>21</v>
      </c>
      <c r="F306" s="237" t="s">
        <v>2026</v>
      </c>
      <c r="G306" s="234"/>
      <c r="H306" s="238">
        <v>26.100000000000001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182</v>
      </c>
      <c r="AU306" s="244" t="s">
        <v>79</v>
      </c>
      <c r="AV306" s="11" t="s">
        <v>79</v>
      </c>
      <c r="AW306" s="11" t="s">
        <v>33</v>
      </c>
      <c r="AX306" s="11" t="s">
        <v>69</v>
      </c>
      <c r="AY306" s="244" t="s">
        <v>174</v>
      </c>
    </row>
    <row r="307" s="12" customFormat="1">
      <c r="B307" s="245"/>
      <c r="C307" s="246"/>
      <c r="D307" s="235" t="s">
        <v>182</v>
      </c>
      <c r="E307" s="247" t="s">
        <v>21</v>
      </c>
      <c r="F307" s="248" t="s">
        <v>184</v>
      </c>
      <c r="G307" s="246"/>
      <c r="H307" s="249">
        <v>659.29999999999995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182</v>
      </c>
      <c r="AU307" s="255" t="s">
        <v>79</v>
      </c>
      <c r="AV307" s="12" t="s">
        <v>181</v>
      </c>
      <c r="AW307" s="12" t="s">
        <v>33</v>
      </c>
      <c r="AX307" s="12" t="s">
        <v>77</v>
      </c>
      <c r="AY307" s="255" t="s">
        <v>174</v>
      </c>
    </row>
    <row r="308" s="1" customFormat="1" ht="25.5" customHeight="1">
      <c r="B308" s="46"/>
      <c r="C308" s="221" t="s">
        <v>9</v>
      </c>
      <c r="D308" s="221" t="s">
        <v>176</v>
      </c>
      <c r="E308" s="222" t="s">
        <v>2027</v>
      </c>
      <c r="F308" s="223" t="s">
        <v>2028</v>
      </c>
      <c r="G308" s="224" t="s">
        <v>201</v>
      </c>
      <c r="H308" s="225">
        <v>2703.3000000000002</v>
      </c>
      <c r="I308" s="226"/>
      <c r="J308" s="227">
        <f>ROUND(I308*H308,2)</f>
        <v>0</v>
      </c>
      <c r="K308" s="223" t="s">
        <v>21</v>
      </c>
      <c r="L308" s="72"/>
      <c r="M308" s="228" t="s">
        <v>21</v>
      </c>
      <c r="N308" s="229" t="s">
        <v>40</v>
      </c>
      <c r="O308" s="47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4" t="s">
        <v>181</v>
      </c>
      <c r="AT308" s="24" t="s">
        <v>176</v>
      </c>
      <c r="AU308" s="24" t="s">
        <v>79</v>
      </c>
      <c r="AY308" s="24" t="s">
        <v>174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77</v>
      </c>
      <c r="BK308" s="232">
        <f>ROUND(I308*H308,2)</f>
        <v>0</v>
      </c>
      <c r="BL308" s="24" t="s">
        <v>181</v>
      </c>
      <c r="BM308" s="24" t="s">
        <v>273</v>
      </c>
    </row>
    <row r="309" s="11" customFormat="1">
      <c r="B309" s="233"/>
      <c r="C309" s="234"/>
      <c r="D309" s="235" t="s">
        <v>182</v>
      </c>
      <c r="E309" s="236" t="s">
        <v>21</v>
      </c>
      <c r="F309" s="237" t="s">
        <v>2003</v>
      </c>
      <c r="G309" s="234"/>
      <c r="H309" s="238">
        <v>638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AT309" s="244" t="s">
        <v>182</v>
      </c>
      <c r="AU309" s="244" t="s">
        <v>79</v>
      </c>
      <c r="AV309" s="11" t="s">
        <v>79</v>
      </c>
      <c r="AW309" s="11" t="s">
        <v>33</v>
      </c>
      <c r="AX309" s="11" t="s">
        <v>69</v>
      </c>
      <c r="AY309" s="244" t="s">
        <v>174</v>
      </c>
    </row>
    <row r="310" s="11" customFormat="1">
      <c r="B310" s="233"/>
      <c r="C310" s="234"/>
      <c r="D310" s="235" t="s">
        <v>182</v>
      </c>
      <c r="E310" s="236" t="s">
        <v>21</v>
      </c>
      <c r="F310" s="237" t="s">
        <v>2004</v>
      </c>
      <c r="G310" s="234"/>
      <c r="H310" s="238">
        <v>847.89999999999998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182</v>
      </c>
      <c r="AU310" s="244" t="s">
        <v>79</v>
      </c>
      <c r="AV310" s="11" t="s">
        <v>79</v>
      </c>
      <c r="AW310" s="11" t="s">
        <v>33</v>
      </c>
      <c r="AX310" s="11" t="s">
        <v>69</v>
      </c>
      <c r="AY310" s="244" t="s">
        <v>174</v>
      </c>
    </row>
    <row r="311" s="11" customFormat="1">
      <c r="B311" s="233"/>
      <c r="C311" s="234"/>
      <c r="D311" s="235" t="s">
        <v>182</v>
      </c>
      <c r="E311" s="236" t="s">
        <v>21</v>
      </c>
      <c r="F311" s="237" t="s">
        <v>2005</v>
      </c>
      <c r="G311" s="234"/>
      <c r="H311" s="238">
        <v>523.10000000000002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AT311" s="244" t="s">
        <v>182</v>
      </c>
      <c r="AU311" s="244" t="s">
        <v>79</v>
      </c>
      <c r="AV311" s="11" t="s">
        <v>79</v>
      </c>
      <c r="AW311" s="11" t="s">
        <v>33</v>
      </c>
      <c r="AX311" s="11" t="s">
        <v>69</v>
      </c>
      <c r="AY311" s="244" t="s">
        <v>174</v>
      </c>
    </row>
    <row r="312" s="11" customFormat="1">
      <c r="B312" s="233"/>
      <c r="C312" s="234"/>
      <c r="D312" s="235" t="s">
        <v>182</v>
      </c>
      <c r="E312" s="236" t="s">
        <v>21</v>
      </c>
      <c r="F312" s="237" t="s">
        <v>2006</v>
      </c>
      <c r="G312" s="234"/>
      <c r="H312" s="238">
        <v>539.5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182</v>
      </c>
      <c r="AU312" s="244" t="s">
        <v>79</v>
      </c>
      <c r="AV312" s="11" t="s">
        <v>79</v>
      </c>
      <c r="AW312" s="11" t="s">
        <v>33</v>
      </c>
      <c r="AX312" s="11" t="s">
        <v>69</v>
      </c>
      <c r="AY312" s="244" t="s">
        <v>174</v>
      </c>
    </row>
    <row r="313" s="11" customFormat="1">
      <c r="B313" s="233"/>
      <c r="C313" s="234"/>
      <c r="D313" s="235" t="s">
        <v>182</v>
      </c>
      <c r="E313" s="236" t="s">
        <v>21</v>
      </c>
      <c r="F313" s="237" t="s">
        <v>2007</v>
      </c>
      <c r="G313" s="234"/>
      <c r="H313" s="238">
        <v>110.2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182</v>
      </c>
      <c r="AU313" s="244" t="s">
        <v>79</v>
      </c>
      <c r="AV313" s="11" t="s">
        <v>79</v>
      </c>
      <c r="AW313" s="11" t="s">
        <v>33</v>
      </c>
      <c r="AX313" s="11" t="s">
        <v>69</v>
      </c>
      <c r="AY313" s="244" t="s">
        <v>174</v>
      </c>
    </row>
    <row r="314" s="11" customFormat="1">
      <c r="B314" s="233"/>
      <c r="C314" s="234"/>
      <c r="D314" s="235" t="s">
        <v>182</v>
      </c>
      <c r="E314" s="236" t="s">
        <v>21</v>
      </c>
      <c r="F314" s="237" t="s">
        <v>2008</v>
      </c>
      <c r="G314" s="234"/>
      <c r="H314" s="238">
        <v>44.600000000000001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182</v>
      </c>
      <c r="AU314" s="244" t="s">
        <v>79</v>
      </c>
      <c r="AV314" s="11" t="s">
        <v>79</v>
      </c>
      <c r="AW314" s="11" t="s">
        <v>33</v>
      </c>
      <c r="AX314" s="11" t="s">
        <v>69</v>
      </c>
      <c r="AY314" s="244" t="s">
        <v>174</v>
      </c>
    </row>
    <row r="315" s="12" customFormat="1">
      <c r="B315" s="245"/>
      <c r="C315" s="246"/>
      <c r="D315" s="235" t="s">
        <v>182</v>
      </c>
      <c r="E315" s="247" t="s">
        <v>21</v>
      </c>
      <c r="F315" s="248" t="s">
        <v>184</v>
      </c>
      <c r="G315" s="246"/>
      <c r="H315" s="249">
        <v>2703.3000000000002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182</v>
      </c>
      <c r="AU315" s="255" t="s">
        <v>79</v>
      </c>
      <c r="AV315" s="12" t="s">
        <v>181</v>
      </c>
      <c r="AW315" s="12" t="s">
        <v>33</v>
      </c>
      <c r="AX315" s="12" t="s">
        <v>77</v>
      </c>
      <c r="AY315" s="255" t="s">
        <v>174</v>
      </c>
    </row>
    <row r="316" s="1" customFormat="1" ht="16.5" customHeight="1">
      <c r="B316" s="46"/>
      <c r="C316" s="221" t="s">
        <v>226</v>
      </c>
      <c r="D316" s="221" t="s">
        <v>176</v>
      </c>
      <c r="E316" s="222" t="s">
        <v>2029</v>
      </c>
      <c r="F316" s="223" t="s">
        <v>2030</v>
      </c>
      <c r="G316" s="224" t="s">
        <v>201</v>
      </c>
      <c r="H316" s="225">
        <v>2703.3000000000002</v>
      </c>
      <c r="I316" s="226"/>
      <c r="J316" s="227">
        <f>ROUND(I316*H316,2)</f>
        <v>0</v>
      </c>
      <c r="K316" s="223" t="s">
        <v>21</v>
      </c>
      <c r="L316" s="72"/>
      <c r="M316" s="228" t="s">
        <v>21</v>
      </c>
      <c r="N316" s="229" t="s">
        <v>40</v>
      </c>
      <c r="O316" s="47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4" t="s">
        <v>181</v>
      </c>
      <c r="AT316" s="24" t="s">
        <v>176</v>
      </c>
      <c r="AU316" s="24" t="s">
        <v>79</v>
      </c>
      <c r="AY316" s="24" t="s">
        <v>174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77</v>
      </c>
      <c r="BK316" s="232">
        <f>ROUND(I316*H316,2)</f>
        <v>0</v>
      </c>
      <c r="BL316" s="24" t="s">
        <v>181</v>
      </c>
      <c r="BM316" s="24" t="s">
        <v>277</v>
      </c>
    </row>
    <row r="317" s="11" customFormat="1">
      <c r="B317" s="233"/>
      <c r="C317" s="234"/>
      <c r="D317" s="235" t="s">
        <v>182</v>
      </c>
      <c r="E317" s="236" t="s">
        <v>21</v>
      </c>
      <c r="F317" s="237" t="s">
        <v>2003</v>
      </c>
      <c r="G317" s="234"/>
      <c r="H317" s="238">
        <v>638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182</v>
      </c>
      <c r="AU317" s="244" t="s">
        <v>79</v>
      </c>
      <c r="AV317" s="11" t="s">
        <v>79</v>
      </c>
      <c r="AW317" s="11" t="s">
        <v>33</v>
      </c>
      <c r="AX317" s="11" t="s">
        <v>69</v>
      </c>
      <c r="AY317" s="244" t="s">
        <v>174</v>
      </c>
    </row>
    <row r="318" s="11" customFormat="1">
      <c r="B318" s="233"/>
      <c r="C318" s="234"/>
      <c r="D318" s="235" t="s">
        <v>182</v>
      </c>
      <c r="E318" s="236" t="s">
        <v>21</v>
      </c>
      <c r="F318" s="237" t="s">
        <v>2004</v>
      </c>
      <c r="G318" s="234"/>
      <c r="H318" s="238">
        <v>847.89999999999998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AT318" s="244" t="s">
        <v>182</v>
      </c>
      <c r="AU318" s="244" t="s">
        <v>79</v>
      </c>
      <c r="AV318" s="11" t="s">
        <v>79</v>
      </c>
      <c r="AW318" s="11" t="s">
        <v>33</v>
      </c>
      <c r="AX318" s="11" t="s">
        <v>69</v>
      </c>
      <c r="AY318" s="244" t="s">
        <v>174</v>
      </c>
    </row>
    <row r="319" s="11" customFormat="1">
      <c r="B319" s="233"/>
      <c r="C319" s="234"/>
      <c r="D319" s="235" t="s">
        <v>182</v>
      </c>
      <c r="E319" s="236" t="s">
        <v>21</v>
      </c>
      <c r="F319" s="237" t="s">
        <v>2005</v>
      </c>
      <c r="G319" s="234"/>
      <c r="H319" s="238">
        <v>523.10000000000002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182</v>
      </c>
      <c r="AU319" s="244" t="s">
        <v>79</v>
      </c>
      <c r="AV319" s="11" t="s">
        <v>79</v>
      </c>
      <c r="AW319" s="11" t="s">
        <v>33</v>
      </c>
      <c r="AX319" s="11" t="s">
        <v>69</v>
      </c>
      <c r="AY319" s="244" t="s">
        <v>174</v>
      </c>
    </row>
    <row r="320" s="11" customFormat="1">
      <c r="B320" s="233"/>
      <c r="C320" s="234"/>
      <c r="D320" s="235" t="s">
        <v>182</v>
      </c>
      <c r="E320" s="236" t="s">
        <v>21</v>
      </c>
      <c r="F320" s="237" t="s">
        <v>2006</v>
      </c>
      <c r="G320" s="234"/>
      <c r="H320" s="238">
        <v>539.5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AT320" s="244" t="s">
        <v>182</v>
      </c>
      <c r="AU320" s="244" t="s">
        <v>79</v>
      </c>
      <c r="AV320" s="11" t="s">
        <v>79</v>
      </c>
      <c r="AW320" s="11" t="s">
        <v>33</v>
      </c>
      <c r="AX320" s="11" t="s">
        <v>69</v>
      </c>
      <c r="AY320" s="244" t="s">
        <v>174</v>
      </c>
    </row>
    <row r="321" s="11" customFormat="1">
      <c r="B321" s="233"/>
      <c r="C321" s="234"/>
      <c r="D321" s="235" t="s">
        <v>182</v>
      </c>
      <c r="E321" s="236" t="s">
        <v>21</v>
      </c>
      <c r="F321" s="237" t="s">
        <v>2007</v>
      </c>
      <c r="G321" s="234"/>
      <c r="H321" s="238">
        <v>110.2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182</v>
      </c>
      <c r="AU321" s="244" t="s">
        <v>79</v>
      </c>
      <c r="AV321" s="11" t="s">
        <v>79</v>
      </c>
      <c r="AW321" s="11" t="s">
        <v>33</v>
      </c>
      <c r="AX321" s="11" t="s">
        <v>69</v>
      </c>
      <c r="AY321" s="244" t="s">
        <v>174</v>
      </c>
    </row>
    <row r="322" s="11" customFormat="1">
      <c r="B322" s="233"/>
      <c r="C322" s="234"/>
      <c r="D322" s="235" t="s">
        <v>182</v>
      </c>
      <c r="E322" s="236" t="s">
        <v>21</v>
      </c>
      <c r="F322" s="237" t="s">
        <v>2008</v>
      </c>
      <c r="G322" s="234"/>
      <c r="H322" s="238">
        <v>44.600000000000001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182</v>
      </c>
      <c r="AU322" s="244" t="s">
        <v>79</v>
      </c>
      <c r="AV322" s="11" t="s">
        <v>79</v>
      </c>
      <c r="AW322" s="11" t="s">
        <v>33</v>
      </c>
      <c r="AX322" s="11" t="s">
        <v>69</v>
      </c>
      <c r="AY322" s="244" t="s">
        <v>174</v>
      </c>
    </row>
    <row r="323" s="12" customFormat="1">
      <c r="B323" s="245"/>
      <c r="C323" s="246"/>
      <c r="D323" s="235" t="s">
        <v>182</v>
      </c>
      <c r="E323" s="247" t="s">
        <v>21</v>
      </c>
      <c r="F323" s="248" t="s">
        <v>184</v>
      </c>
      <c r="G323" s="246"/>
      <c r="H323" s="249">
        <v>2703.3000000000002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AT323" s="255" t="s">
        <v>182</v>
      </c>
      <c r="AU323" s="255" t="s">
        <v>79</v>
      </c>
      <c r="AV323" s="12" t="s">
        <v>181</v>
      </c>
      <c r="AW323" s="12" t="s">
        <v>33</v>
      </c>
      <c r="AX323" s="12" t="s">
        <v>77</v>
      </c>
      <c r="AY323" s="255" t="s">
        <v>174</v>
      </c>
    </row>
    <row r="324" s="1" customFormat="1" ht="25.5" customHeight="1">
      <c r="B324" s="46"/>
      <c r="C324" s="221" t="s">
        <v>562</v>
      </c>
      <c r="D324" s="221" t="s">
        <v>176</v>
      </c>
      <c r="E324" s="222" t="s">
        <v>2031</v>
      </c>
      <c r="F324" s="223" t="s">
        <v>2032</v>
      </c>
      <c r="G324" s="224" t="s">
        <v>201</v>
      </c>
      <c r="H324" s="225">
        <v>211.55500000000001</v>
      </c>
      <c r="I324" s="226"/>
      <c r="J324" s="227">
        <f>ROUND(I324*H324,2)</f>
        <v>0</v>
      </c>
      <c r="K324" s="223" t="s">
        <v>180</v>
      </c>
      <c r="L324" s="72"/>
      <c r="M324" s="228" t="s">
        <v>21</v>
      </c>
      <c r="N324" s="229" t="s">
        <v>40</v>
      </c>
      <c r="O324" s="47"/>
      <c r="P324" s="230">
        <f>O324*H324</f>
        <v>0</v>
      </c>
      <c r="Q324" s="230">
        <v>0.042000000000000003</v>
      </c>
      <c r="R324" s="230">
        <f>Q324*H324</f>
        <v>8.8853100000000005</v>
      </c>
      <c r="S324" s="230">
        <v>0</v>
      </c>
      <c r="T324" s="231">
        <f>S324*H324</f>
        <v>0</v>
      </c>
      <c r="AR324" s="24" t="s">
        <v>181</v>
      </c>
      <c r="AT324" s="24" t="s">
        <v>176</v>
      </c>
      <c r="AU324" s="24" t="s">
        <v>79</v>
      </c>
      <c r="AY324" s="24" t="s">
        <v>174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77</v>
      </c>
      <c r="BK324" s="232">
        <f>ROUND(I324*H324,2)</f>
        <v>0</v>
      </c>
      <c r="BL324" s="24" t="s">
        <v>181</v>
      </c>
      <c r="BM324" s="24" t="s">
        <v>2033</v>
      </c>
    </row>
    <row r="325" s="13" customFormat="1">
      <c r="B325" s="256"/>
      <c r="C325" s="257"/>
      <c r="D325" s="235" t="s">
        <v>182</v>
      </c>
      <c r="E325" s="258" t="s">
        <v>21</v>
      </c>
      <c r="F325" s="259" t="s">
        <v>2034</v>
      </c>
      <c r="G325" s="257"/>
      <c r="H325" s="258" t="s">
        <v>21</v>
      </c>
      <c r="I325" s="260"/>
      <c r="J325" s="257"/>
      <c r="K325" s="257"/>
      <c r="L325" s="261"/>
      <c r="M325" s="262"/>
      <c r="N325" s="263"/>
      <c r="O325" s="263"/>
      <c r="P325" s="263"/>
      <c r="Q325" s="263"/>
      <c r="R325" s="263"/>
      <c r="S325" s="263"/>
      <c r="T325" s="264"/>
      <c r="AT325" s="265" t="s">
        <v>182</v>
      </c>
      <c r="AU325" s="265" t="s">
        <v>79</v>
      </c>
      <c r="AV325" s="13" t="s">
        <v>77</v>
      </c>
      <c r="AW325" s="13" t="s">
        <v>33</v>
      </c>
      <c r="AX325" s="13" t="s">
        <v>69</v>
      </c>
      <c r="AY325" s="265" t="s">
        <v>174</v>
      </c>
    </row>
    <row r="326" s="11" customFormat="1">
      <c r="B326" s="233"/>
      <c r="C326" s="234"/>
      <c r="D326" s="235" t="s">
        <v>182</v>
      </c>
      <c r="E326" s="236" t="s">
        <v>21</v>
      </c>
      <c r="F326" s="237" t="s">
        <v>2035</v>
      </c>
      <c r="G326" s="234"/>
      <c r="H326" s="238">
        <v>41.130000000000003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182</v>
      </c>
      <c r="AU326" s="244" t="s">
        <v>79</v>
      </c>
      <c r="AV326" s="11" t="s">
        <v>79</v>
      </c>
      <c r="AW326" s="11" t="s">
        <v>33</v>
      </c>
      <c r="AX326" s="11" t="s">
        <v>69</v>
      </c>
      <c r="AY326" s="244" t="s">
        <v>174</v>
      </c>
    </row>
    <row r="327" s="11" customFormat="1">
      <c r="B327" s="233"/>
      <c r="C327" s="234"/>
      <c r="D327" s="235" t="s">
        <v>182</v>
      </c>
      <c r="E327" s="236" t="s">
        <v>21</v>
      </c>
      <c r="F327" s="237" t="s">
        <v>2036</v>
      </c>
      <c r="G327" s="234"/>
      <c r="H327" s="238">
        <v>24.824999999999999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182</v>
      </c>
      <c r="AU327" s="244" t="s">
        <v>79</v>
      </c>
      <c r="AV327" s="11" t="s">
        <v>79</v>
      </c>
      <c r="AW327" s="11" t="s">
        <v>33</v>
      </c>
      <c r="AX327" s="11" t="s">
        <v>69</v>
      </c>
      <c r="AY327" s="244" t="s">
        <v>174</v>
      </c>
    </row>
    <row r="328" s="11" customFormat="1">
      <c r="B328" s="233"/>
      <c r="C328" s="234"/>
      <c r="D328" s="235" t="s">
        <v>182</v>
      </c>
      <c r="E328" s="236" t="s">
        <v>21</v>
      </c>
      <c r="F328" s="237" t="s">
        <v>2037</v>
      </c>
      <c r="G328" s="234"/>
      <c r="H328" s="238">
        <v>31.199999999999999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182</v>
      </c>
      <c r="AU328" s="244" t="s">
        <v>79</v>
      </c>
      <c r="AV328" s="11" t="s">
        <v>79</v>
      </c>
      <c r="AW328" s="11" t="s">
        <v>33</v>
      </c>
      <c r="AX328" s="11" t="s">
        <v>69</v>
      </c>
      <c r="AY328" s="244" t="s">
        <v>174</v>
      </c>
    </row>
    <row r="329" s="11" customFormat="1">
      <c r="B329" s="233"/>
      <c r="C329" s="234"/>
      <c r="D329" s="235" t="s">
        <v>182</v>
      </c>
      <c r="E329" s="236" t="s">
        <v>21</v>
      </c>
      <c r="F329" s="237" t="s">
        <v>2038</v>
      </c>
      <c r="G329" s="234"/>
      <c r="H329" s="238">
        <v>8.25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182</v>
      </c>
      <c r="AU329" s="244" t="s">
        <v>79</v>
      </c>
      <c r="AV329" s="11" t="s">
        <v>79</v>
      </c>
      <c r="AW329" s="11" t="s">
        <v>33</v>
      </c>
      <c r="AX329" s="11" t="s">
        <v>69</v>
      </c>
      <c r="AY329" s="244" t="s">
        <v>174</v>
      </c>
    </row>
    <row r="330" s="11" customFormat="1">
      <c r="B330" s="233"/>
      <c r="C330" s="234"/>
      <c r="D330" s="235" t="s">
        <v>182</v>
      </c>
      <c r="E330" s="236" t="s">
        <v>21</v>
      </c>
      <c r="F330" s="237" t="s">
        <v>2039</v>
      </c>
      <c r="G330" s="234"/>
      <c r="H330" s="238">
        <v>106.15000000000001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AT330" s="244" t="s">
        <v>182</v>
      </c>
      <c r="AU330" s="244" t="s">
        <v>79</v>
      </c>
      <c r="AV330" s="11" t="s">
        <v>79</v>
      </c>
      <c r="AW330" s="11" t="s">
        <v>33</v>
      </c>
      <c r="AX330" s="11" t="s">
        <v>69</v>
      </c>
      <c r="AY330" s="244" t="s">
        <v>174</v>
      </c>
    </row>
    <row r="331" s="12" customFormat="1">
      <c r="B331" s="245"/>
      <c r="C331" s="246"/>
      <c r="D331" s="235" t="s">
        <v>182</v>
      </c>
      <c r="E331" s="247" t="s">
        <v>21</v>
      </c>
      <c r="F331" s="248" t="s">
        <v>184</v>
      </c>
      <c r="G331" s="246"/>
      <c r="H331" s="249">
        <v>211.55500000000001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AT331" s="255" t="s">
        <v>182</v>
      </c>
      <c r="AU331" s="255" t="s">
        <v>79</v>
      </c>
      <c r="AV331" s="12" t="s">
        <v>181</v>
      </c>
      <c r="AW331" s="12" t="s">
        <v>33</v>
      </c>
      <c r="AX331" s="12" t="s">
        <v>77</v>
      </c>
      <c r="AY331" s="255" t="s">
        <v>174</v>
      </c>
    </row>
    <row r="332" s="10" customFormat="1" ht="29.88" customHeight="1">
      <c r="B332" s="205"/>
      <c r="C332" s="206"/>
      <c r="D332" s="207" t="s">
        <v>68</v>
      </c>
      <c r="E332" s="219" t="s">
        <v>215</v>
      </c>
      <c r="F332" s="219" t="s">
        <v>611</v>
      </c>
      <c r="G332" s="206"/>
      <c r="H332" s="206"/>
      <c r="I332" s="209"/>
      <c r="J332" s="220">
        <f>BK332</f>
        <v>0</v>
      </c>
      <c r="K332" s="206"/>
      <c r="L332" s="211"/>
      <c r="M332" s="212"/>
      <c r="N332" s="213"/>
      <c r="O332" s="213"/>
      <c r="P332" s="214">
        <f>SUM(P333:P380)</f>
        <v>0</v>
      </c>
      <c r="Q332" s="213"/>
      <c r="R332" s="214">
        <f>SUM(R333:R380)</f>
        <v>0</v>
      </c>
      <c r="S332" s="213"/>
      <c r="T332" s="215">
        <f>SUM(T333:T380)</f>
        <v>39.943799999999996</v>
      </c>
      <c r="AR332" s="216" t="s">
        <v>77</v>
      </c>
      <c r="AT332" s="217" t="s">
        <v>68</v>
      </c>
      <c r="AU332" s="217" t="s">
        <v>77</v>
      </c>
      <c r="AY332" s="216" t="s">
        <v>174</v>
      </c>
      <c r="BK332" s="218">
        <f>SUM(BK333:BK380)</f>
        <v>0</v>
      </c>
    </row>
    <row r="333" s="1" customFormat="1" ht="25.5" customHeight="1">
      <c r="B333" s="46"/>
      <c r="C333" s="221" t="s">
        <v>278</v>
      </c>
      <c r="D333" s="221" t="s">
        <v>176</v>
      </c>
      <c r="E333" s="222" t="s">
        <v>2040</v>
      </c>
      <c r="F333" s="223" t="s">
        <v>2041</v>
      </c>
      <c r="G333" s="224" t="s">
        <v>201</v>
      </c>
      <c r="H333" s="225">
        <v>4021.5</v>
      </c>
      <c r="I333" s="226"/>
      <c r="J333" s="227">
        <f>ROUND(I333*H333,2)</f>
        <v>0</v>
      </c>
      <c r="K333" s="223" t="s">
        <v>180</v>
      </c>
      <c r="L333" s="72"/>
      <c r="M333" s="228" t="s">
        <v>21</v>
      </c>
      <c r="N333" s="229" t="s">
        <v>40</v>
      </c>
      <c r="O333" s="47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4" t="s">
        <v>181</v>
      </c>
      <c r="AT333" s="24" t="s">
        <v>176</v>
      </c>
      <c r="AU333" s="24" t="s">
        <v>79</v>
      </c>
      <c r="AY333" s="24" t="s">
        <v>174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77</v>
      </c>
      <c r="BK333" s="232">
        <f>ROUND(I333*H333,2)</f>
        <v>0</v>
      </c>
      <c r="BL333" s="24" t="s">
        <v>181</v>
      </c>
      <c r="BM333" s="24" t="s">
        <v>281</v>
      </c>
    </row>
    <row r="334" s="11" customFormat="1">
      <c r="B334" s="233"/>
      <c r="C334" s="234"/>
      <c r="D334" s="235" t="s">
        <v>182</v>
      </c>
      <c r="E334" s="236" t="s">
        <v>21</v>
      </c>
      <c r="F334" s="237" t="s">
        <v>2042</v>
      </c>
      <c r="G334" s="234"/>
      <c r="H334" s="238">
        <v>2068.5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182</v>
      </c>
      <c r="AU334" s="244" t="s">
        <v>79</v>
      </c>
      <c r="AV334" s="11" t="s">
        <v>79</v>
      </c>
      <c r="AW334" s="11" t="s">
        <v>33</v>
      </c>
      <c r="AX334" s="11" t="s">
        <v>69</v>
      </c>
      <c r="AY334" s="244" t="s">
        <v>174</v>
      </c>
    </row>
    <row r="335" s="11" customFormat="1">
      <c r="B335" s="233"/>
      <c r="C335" s="234"/>
      <c r="D335" s="235" t="s">
        <v>182</v>
      </c>
      <c r="E335" s="236" t="s">
        <v>21</v>
      </c>
      <c r="F335" s="237" t="s">
        <v>2043</v>
      </c>
      <c r="G335" s="234"/>
      <c r="H335" s="238">
        <v>1953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182</v>
      </c>
      <c r="AU335" s="244" t="s">
        <v>79</v>
      </c>
      <c r="AV335" s="11" t="s">
        <v>79</v>
      </c>
      <c r="AW335" s="11" t="s">
        <v>33</v>
      </c>
      <c r="AX335" s="11" t="s">
        <v>69</v>
      </c>
      <c r="AY335" s="244" t="s">
        <v>174</v>
      </c>
    </row>
    <row r="336" s="12" customFormat="1">
      <c r="B336" s="245"/>
      <c r="C336" s="246"/>
      <c r="D336" s="235" t="s">
        <v>182</v>
      </c>
      <c r="E336" s="247" t="s">
        <v>21</v>
      </c>
      <c r="F336" s="248" t="s">
        <v>184</v>
      </c>
      <c r="G336" s="246"/>
      <c r="H336" s="249">
        <v>4021.5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AT336" s="255" t="s">
        <v>182</v>
      </c>
      <c r="AU336" s="255" t="s">
        <v>79</v>
      </c>
      <c r="AV336" s="12" t="s">
        <v>181</v>
      </c>
      <c r="AW336" s="12" t="s">
        <v>33</v>
      </c>
      <c r="AX336" s="12" t="s">
        <v>77</v>
      </c>
      <c r="AY336" s="255" t="s">
        <v>174</v>
      </c>
    </row>
    <row r="337" s="1" customFormat="1" ht="25.5" customHeight="1">
      <c r="B337" s="46"/>
      <c r="C337" s="221" t="s">
        <v>232</v>
      </c>
      <c r="D337" s="221" t="s">
        <v>176</v>
      </c>
      <c r="E337" s="222" t="s">
        <v>2044</v>
      </c>
      <c r="F337" s="223" t="s">
        <v>2045</v>
      </c>
      <c r="G337" s="224" t="s">
        <v>201</v>
      </c>
      <c r="H337" s="225">
        <v>4021.5</v>
      </c>
      <c r="I337" s="226"/>
      <c r="J337" s="227">
        <f>ROUND(I337*H337,2)</f>
        <v>0</v>
      </c>
      <c r="K337" s="223" t="s">
        <v>21</v>
      </c>
      <c r="L337" s="72"/>
      <c r="M337" s="228" t="s">
        <v>21</v>
      </c>
      <c r="N337" s="229" t="s">
        <v>40</v>
      </c>
      <c r="O337" s="4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4" t="s">
        <v>181</v>
      </c>
      <c r="AT337" s="24" t="s">
        <v>176</v>
      </c>
      <c r="AU337" s="24" t="s">
        <v>79</v>
      </c>
      <c r="AY337" s="24" t="s">
        <v>174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77</v>
      </c>
      <c r="BK337" s="232">
        <f>ROUND(I337*H337,2)</f>
        <v>0</v>
      </c>
      <c r="BL337" s="24" t="s">
        <v>181</v>
      </c>
      <c r="BM337" s="24" t="s">
        <v>284</v>
      </c>
    </row>
    <row r="338" s="13" customFormat="1">
      <c r="B338" s="256"/>
      <c r="C338" s="257"/>
      <c r="D338" s="235" t="s">
        <v>182</v>
      </c>
      <c r="E338" s="258" t="s">
        <v>21</v>
      </c>
      <c r="F338" s="259" t="s">
        <v>2046</v>
      </c>
      <c r="G338" s="257"/>
      <c r="H338" s="258" t="s">
        <v>21</v>
      </c>
      <c r="I338" s="260"/>
      <c r="J338" s="257"/>
      <c r="K338" s="257"/>
      <c r="L338" s="261"/>
      <c r="M338" s="262"/>
      <c r="N338" s="263"/>
      <c r="O338" s="263"/>
      <c r="P338" s="263"/>
      <c r="Q338" s="263"/>
      <c r="R338" s="263"/>
      <c r="S338" s="263"/>
      <c r="T338" s="264"/>
      <c r="AT338" s="265" t="s">
        <v>182</v>
      </c>
      <c r="AU338" s="265" t="s">
        <v>79</v>
      </c>
      <c r="AV338" s="13" t="s">
        <v>77</v>
      </c>
      <c r="AW338" s="13" t="s">
        <v>33</v>
      </c>
      <c r="AX338" s="13" t="s">
        <v>69</v>
      </c>
      <c r="AY338" s="265" t="s">
        <v>174</v>
      </c>
    </row>
    <row r="339" s="11" customFormat="1">
      <c r="B339" s="233"/>
      <c r="C339" s="234"/>
      <c r="D339" s="235" t="s">
        <v>182</v>
      </c>
      <c r="E339" s="236" t="s">
        <v>21</v>
      </c>
      <c r="F339" s="237" t="s">
        <v>2047</v>
      </c>
      <c r="G339" s="234"/>
      <c r="H339" s="238">
        <v>4021.5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182</v>
      </c>
      <c r="AU339" s="244" t="s">
        <v>79</v>
      </c>
      <c r="AV339" s="11" t="s">
        <v>79</v>
      </c>
      <c r="AW339" s="11" t="s">
        <v>33</v>
      </c>
      <c r="AX339" s="11" t="s">
        <v>69</v>
      </c>
      <c r="AY339" s="244" t="s">
        <v>174</v>
      </c>
    </row>
    <row r="340" s="12" customFormat="1">
      <c r="B340" s="245"/>
      <c r="C340" s="246"/>
      <c r="D340" s="235" t="s">
        <v>182</v>
      </c>
      <c r="E340" s="247" t="s">
        <v>21</v>
      </c>
      <c r="F340" s="248" t="s">
        <v>184</v>
      </c>
      <c r="G340" s="246"/>
      <c r="H340" s="249">
        <v>4021.5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AT340" s="255" t="s">
        <v>182</v>
      </c>
      <c r="AU340" s="255" t="s">
        <v>79</v>
      </c>
      <c r="AV340" s="12" t="s">
        <v>181</v>
      </c>
      <c r="AW340" s="12" t="s">
        <v>33</v>
      </c>
      <c r="AX340" s="12" t="s">
        <v>77</v>
      </c>
      <c r="AY340" s="255" t="s">
        <v>174</v>
      </c>
    </row>
    <row r="341" s="1" customFormat="1" ht="25.5" customHeight="1">
      <c r="B341" s="46"/>
      <c r="C341" s="221" t="s">
        <v>285</v>
      </c>
      <c r="D341" s="221" t="s">
        <v>176</v>
      </c>
      <c r="E341" s="222" t="s">
        <v>2048</v>
      </c>
      <c r="F341" s="223" t="s">
        <v>2049</v>
      </c>
      <c r="G341" s="224" t="s">
        <v>201</v>
      </c>
      <c r="H341" s="225">
        <v>4021.5</v>
      </c>
      <c r="I341" s="226"/>
      <c r="J341" s="227">
        <f>ROUND(I341*H341,2)</f>
        <v>0</v>
      </c>
      <c r="K341" s="223" t="s">
        <v>180</v>
      </c>
      <c r="L341" s="72"/>
      <c r="M341" s="228" t="s">
        <v>21</v>
      </c>
      <c r="N341" s="229" t="s">
        <v>40</v>
      </c>
      <c r="O341" s="47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AR341" s="24" t="s">
        <v>181</v>
      </c>
      <c r="AT341" s="24" t="s">
        <v>176</v>
      </c>
      <c r="AU341" s="24" t="s">
        <v>79</v>
      </c>
      <c r="AY341" s="24" t="s">
        <v>174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4" t="s">
        <v>77</v>
      </c>
      <c r="BK341" s="232">
        <f>ROUND(I341*H341,2)</f>
        <v>0</v>
      </c>
      <c r="BL341" s="24" t="s">
        <v>181</v>
      </c>
      <c r="BM341" s="24" t="s">
        <v>288</v>
      </c>
    </row>
    <row r="342" s="1" customFormat="1" ht="25.5" customHeight="1">
      <c r="B342" s="46"/>
      <c r="C342" s="221" t="s">
        <v>347</v>
      </c>
      <c r="D342" s="221" t="s">
        <v>176</v>
      </c>
      <c r="E342" s="222" t="s">
        <v>2050</v>
      </c>
      <c r="F342" s="223" t="s">
        <v>2051</v>
      </c>
      <c r="G342" s="224" t="s">
        <v>201</v>
      </c>
      <c r="H342" s="225">
        <v>2068.5</v>
      </c>
      <c r="I342" s="226"/>
      <c r="J342" s="227">
        <f>ROUND(I342*H342,2)</f>
        <v>0</v>
      </c>
      <c r="K342" s="223" t="s">
        <v>180</v>
      </c>
      <c r="L342" s="72"/>
      <c r="M342" s="228" t="s">
        <v>21</v>
      </c>
      <c r="N342" s="229" t="s">
        <v>40</v>
      </c>
      <c r="O342" s="47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4" t="s">
        <v>181</v>
      </c>
      <c r="AT342" s="24" t="s">
        <v>176</v>
      </c>
      <c r="AU342" s="24" t="s">
        <v>79</v>
      </c>
      <c r="AY342" s="24" t="s">
        <v>174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77</v>
      </c>
      <c r="BK342" s="232">
        <f>ROUND(I342*H342,2)</f>
        <v>0</v>
      </c>
      <c r="BL342" s="24" t="s">
        <v>181</v>
      </c>
      <c r="BM342" s="24" t="s">
        <v>2052</v>
      </c>
    </row>
    <row r="343" s="11" customFormat="1">
      <c r="B343" s="233"/>
      <c r="C343" s="234"/>
      <c r="D343" s="235" t="s">
        <v>182</v>
      </c>
      <c r="E343" s="236" t="s">
        <v>21</v>
      </c>
      <c r="F343" s="237" t="s">
        <v>2042</v>
      </c>
      <c r="G343" s="234"/>
      <c r="H343" s="238">
        <v>2068.5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182</v>
      </c>
      <c r="AU343" s="244" t="s">
        <v>79</v>
      </c>
      <c r="AV343" s="11" t="s">
        <v>79</v>
      </c>
      <c r="AW343" s="11" t="s">
        <v>33</v>
      </c>
      <c r="AX343" s="11" t="s">
        <v>77</v>
      </c>
      <c r="AY343" s="244" t="s">
        <v>174</v>
      </c>
    </row>
    <row r="344" s="1" customFormat="1" ht="25.5" customHeight="1">
      <c r="B344" s="46"/>
      <c r="C344" s="221" t="s">
        <v>553</v>
      </c>
      <c r="D344" s="221" t="s">
        <v>176</v>
      </c>
      <c r="E344" s="222" t="s">
        <v>2053</v>
      </c>
      <c r="F344" s="223" t="s">
        <v>2054</v>
      </c>
      <c r="G344" s="224" t="s">
        <v>201</v>
      </c>
      <c r="H344" s="225">
        <v>310275</v>
      </c>
      <c r="I344" s="226"/>
      <c r="J344" s="227">
        <f>ROUND(I344*H344,2)</f>
        <v>0</v>
      </c>
      <c r="K344" s="223" t="s">
        <v>180</v>
      </c>
      <c r="L344" s="72"/>
      <c r="M344" s="228" t="s">
        <v>21</v>
      </c>
      <c r="N344" s="229" t="s">
        <v>40</v>
      </c>
      <c r="O344" s="47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AR344" s="24" t="s">
        <v>181</v>
      </c>
      <c r="AT344" s="24" t="s">
        <v>176</v>
      </c>
      <c r="AU344" s="24" t="s">
        <v>79</v>
      </c>
      <c r="AY344" s="24" t="s">
        <v>174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24" t="s">
        <v>77</v>
      </c>
      <c r="BK344" s="232">
        <f>ROUND(I344*H344,2)</f>
        <v>0</v>
      </c>
      <c r="BL344" s="24" t="s">
        <v>181</v>
      </c>
      <c r="BM344" s="24" t="s">
        <v>2055</v>
      </c>
    </row>
    <row r="345" s="11" customFormat="1">
      <c r="B345" s="233"/>
      <c r="C345" s="234"/>
      <c r="D345" s="235" t="s">
        <v>182</v>
      </c>
      <c r="E345" s="236" t="s">
        <v>21</v>
      </c>
      <c r="F345" s="237" t="s">
        <v>2056</v>
      </c>
      <c r="G345" s="234"/>
      <c r="H345" s="238">
        <v>310275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182</v>
      </c>
      <c r="AU345" s="244" t="s">
        <v>79</v>
      </c>
      <c r="AV345" s="11" t="s">
        <v>79</v>
      </c>
      <c r="AW345" s="11" t="s">
        <v>33</v>
      </c>
      <c r="AX345" s="11" t="s">
        <v>77</v>
      </c>
      <c r="AY345" s="244" t="s">
        <v>174</v>
      </c>
    </row>
    <row r="346" s="1" customFormat="1" ht="25.5" customHeight="1">
      <c r="B346" s="46"/>
      <c r="C346" s="221" t="s">
        <v>353</v>
      </c>
      <c r="D346" s="221" t="s">
        <v>176</v>
      </c>
      <c r="E346" s="222" t="s">
        <v>2057</v>
      </c>
      <c r="F346" s="223" t="s">
        <v>2058</v>
      </c>
      <c r="G346" s="224" t="s">
        <v>201</v>
      </c>
      <c r="H346" s="225">
        <v>2068.5</v>
      </c>
      <c r="I346" s="226"/>
      <c r="J346" s="227">
        <f>ROUND(I346*H346,2)</f>
        <v>0</v>
      </c>
      <c r="K346" s="223" t="s">
        <v>180</v>
      </c>
      <c r="L346" s="72"/>
      <c r="M346" s="228" t="s">
        <v>21</v>
      </c>
      <c r="N346" s="229" t="s">
        <v>40</v>
      </c>
      <c r="O346" s="47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4" t="s">
        <v>181</v>
      </c>
      <c r="AT346" s="24" t="s">
        <v>176</v>
      </c>
      <c r="AU346" s="24" t="s">
        <v>79</v>
      </c>
      <c r="AY346" s="24" t="s">
        <v>174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4" t="s">
        <v>77</v>
      </c>
      <c r="BK346" s="232">
        <f>ROUND(I346*H346,2)</f>
        <v>0</v>
      </c>
      <c r="BL346" s="24" t="s">
        <v>181</v>
      </c>
      <c r="BM346" s="24" t="s">
        <v>2059</v>
      </c>
    </row>
    <row r="347" s="1" customFormat="1" ht="25.5" customHeight="1">
      <c r="B347" s="46"/>
      <c r="C347" s="221" t="s">
        <v>357</v>
      </c>
      <c r="D347" s="221" t="s">
        <v>176</v>
      </c>
      <c r="E347" s="222" t="s">
        <v>2060</v>
      </c>
      <c r="F347" s="223" t="s">
        <v>2061</v>
      </c>
      <c r="G347" s="224" t="s">
        <v>276</v>
      </c>
      <c r="H347" s="225">
        <v>97.700000000000003</v>
      </c>
      <c r="I347" s="226"/>
      <c r="J347" s="227">
        <f>ROUND(I347*H347,2)</f>
        <v>0</v>
      </c>
      <c r="K347" s="223" t="s">
        <v>180</v>
      </c>
      <c r="L347" s="72"/>
      <c r="M347" s="228" t="s">
        <v>21</v>
      </c>
      <c r="N347" s="229" t="s">
        <v>40</v>
      </c>
      <c r="O347" s="47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4" t="s">
        <v>181</v>
      </c>
      <c r="AT347" s="24" t="s">
        <v>176</v>
      </c>
      <c r="AU347" s="24" t="s">
        <v>79</v>
      </c>
      <c r="AY347" s="24" t="s">
        <v>174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4" t="s">
        <v>77</v>
      </c>
      <c r="BK347" s="232">
        <f>ROUND(I347*H347,2)</f>
        <v>0</v>
      </c>
      <c r="BL347" s="24" t="s">
        <v>181</v>
      </c>
      <c r="BM347" s="24" t="s">
        <v>2062</v>
      </c>
    </row>
    <row r="348" s="11" customFormat="1">
      <c r="B348" s="233"/>
      <c r="C348" s="234"/>
      <c r="D348" s="235" t="s">
        <v>182</v>
      </c>
      <c r="E348" s="236" t="s">
        <v>21</v>
      </c>
      <c r="F348" s="237" t="s">
        <v>2063</v>
      </c>
      <c r="G348" s="234"/>
      <c r="H348" s="238">
        <v>97.700000000000003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182</v>
      </c>
      <c r="AU348" s="244" t="s">
        <v>79</v>
      </c>
      <c r="AV348" s="11" t="s">
        <v>79</v>
      </c>
      <c r="AW348" s="11" t="s">
        <v>33</v>
      </c>
      <c r="AX348" s="11" t="s">
        <v>77</v>
      </c>
      <c r="AY348" s="244" t="s">
        <v>174</v>
      </c>
    </row>
    <row r="349" s="1" customFormat="1" ht="25.5" customHeight="1">
      <c r="B349" s="46"/>
      <c r="C349" s="221" t="s">
        <v>580</v>
      </c>
      <c r="D349" s="221" t="s">
        <v>176</v>
      </c>
      <c r="E349" s="222" t="s">
        <v>2064</v>
      </c>
      <c r="F349" s="223" t="s">
        <v>2065</v>
      </c>
      <c r="G349" s="224" t="s">
        <v>276</v>
      </c>
      <c r="H349" s="225">
        <v>11724</v>
      </c>
      <c r="I349" s="226"/>
      <c r="J349" s="227">
        <f>ROUND(I349*H349,2)</f>
        <v>0</v>
      </c>
      <c r="K349" s="223" t="s">
        <v>180</v>
      </c>
      <c r="L349" s="72"/>
      <c r="M349" s="228" t="s">
        <v>21</v>
      </c>
      <c r="N349" s="229" t="s">
        <v>40</v>
      </c>
      <c r="O349" s="47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AR349" s="24" t="s">
        <v>181</v>
      </c>
      <c r="AT349" s="24" t="s">
        <v>176</v>
      </c>
      <c r="AU349" s="24" t="s">
        <v>79</v>
      </c>
      <c r="AY349" s="24" t="s">
        <v>174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77</v>
      </c>
      <c r="BK349" s="232">
        <f>ROUND(I349*H349,2)</f>
        <v>0</v>
      </c>
      <c r="BL349" s="24" t="s">
        <v>181</v>
      </c>
      <c r="BM349" s="24" t="s">
        <v>2066</v>
      </c>
    </row>
    <row r="350" s="11" customFormat="1">
      <c r="B350" s="233"/>
      <c r="C350" s="234"/>
      <c r="D350" s="235" t="s">
        <v>182</v>
      </c>
      <c r="E350" s="236" t="s">
        <v>21</v>
      </c>
      <c r="F350" s="237" t="s">
        <v>2067</v>
      </c>
      <c r="G350" s="234"/>
      <c r="H350" s="238">
        <v>11724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182</v>
      </c>
      <c r="AU350" s="244" t="s">
        <v>79</v>
      </c>
      <c r="AV350" s="11" t="s">
        <v>79</v>
      </c>
      <c r="AW350" s="11" t="s">
        <v>33</v>
      </c>
      <c r="AX350" s="11" t="s">
        <v>77</v>
      </c>
      <c r="AY350" s="244" t="s">
        <v>174</v>
      </c>
    </row>
    <row r="351" s="1" customFormat="1" ht="25.5" customHeight="1">
      <c r="B351" s="46"/>
      <c r="C351" s="221" t="s">
        <v>366</v>
      </c>
      <c r="D351" s="221" t="s">
        <v>176</v>
      </c>
      <c r="E351" s="222" t="s">
        <v>2068</v>
      </c>
      <c r="F351" s="223" t="s">
        <v>2069</v>
      </c>
      <c r="G351" s="224" t="s">
        <v>276</v>
      </c>
      <c r="H351" s="225">
        <v>97.700000000000003</v>
      </c>
      <c r="I351" s="226"/>
      <c r="J351" s="227">
        <f>ROUND(I351*H351,2)</f>
        <v>0</v>
      </c>
      <c r="K351" s="223" t="s">
        <v>180</v>
      </c>
      <c r="L351" s="72"/>
      <c r="M351" s="228" t="s">
        <v>21</v>
      </c>
      <c r="N351" s="229" t="s">
        <v>40</v>
      </c>
      <c r="O351" s="47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4" t="s">
        <v>181</v>
      </c>
      <c r="AT351" s="24" t="s">
        <v>176</v>
      </c>
      <c r="AU351" s="24" t="s">
        <v>79</v>
      </c>
      <c r="AY351" s="24" t="s">
        <v>174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77</v>
      </c>
      <c r="BK351" s="232">
        <f>ROUND(I351*H351,2)</f>
        <v>0</v>
      </c>
      <c r="BL351" s="24" t="s">
        <v>181</v>
      </c>
      <c r="BM351" s="24" t="s">
        <v>2070</v>
      </c>
    </row>
    <row r="352" s="1" customFormat="1" ht="16.5" customHeight="1">
      <c r="B352" s="46"/>
      <c r="C352" s="221" t="s">
        <v>238</v>
      </c>
      <c r="D352" s="221" t="s">
        <v>176</v>
      </c>
      <c r="E352" s="222" t="s">
        <v>2071</v>
      </c>
      <c r="F352" s="223" t="s">
        <v>2072</v>
      </c>
      <c r="G352" s="224" t="s">
        <v>272</v>
      </c>
      <c r="H352" s="225">
        <v>30</v>
      </c>
      <c r="I352" s="226"/>
      <c r="J352" s="227">
        <f>ROUND(I352*H352,2)</f>
        <v>0</v>
      </c>
      <c r="K352" s="223" t="s">
        <v>180</v>
      </c>
      <c r="L352" s="72"/>
      <c r="M352" s="228" t="s">
        <v>21</v>
      </c>
      <c r="N352" s="229" t="s">
        <v>40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0.019</v>
      </c>
      <c r="T352" s="231">
        <f>S352*H352</f>
        <v>0.56999999999999995</v>
      </c>
      <c r="AR352" s="24" t="s">
        <v>181</v>
      </c>
      <c r="AT352" s="24" t="s">
        <v>176</v>
      </c>
      <c r="AU352" s="24" t="s">
        <v>79</v>
      </c>
      <c r="AY352" s="24" t="s">
        <v>174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77</v>
      </c>
      <c r="BK352" s="232">
        <f>ROUND(I352*H352,2)</f>
        <v>0</v>
      </c>
      <c r="BL352" s="24" t="s">
        <v>181</v>
      </c>
      <c r="BM352" s="24" t="s">
        <v>292</v>
      </c>
    </row>
    <row r="353" s="1" customFormat="1" ht="25.5" customHeight="1">
      <c r="B353" s="46"/>
      <c r="C353" s="221" t="s">
        <v>296</v>
      </c>
      <c r="D353" s="221" t="s">
        <v>176</v>
      </c>
      <c r="E353" s="222" t="s">
        <v>2073</v>
      </c>
      <c r="F353" s="223" t="s">
        <v>2074</v>
      </c>
      <c r="G353" s="224" t="s">
        <v>201</v>
      </c>
      <c r="H353" s="225">
        <v>811.60000000000002</v>
      </c>
      <c r="I353" s="226"/>
      <c r="J353" s="227">
        <f>ROUND(I353*H353,2)</f>
        <v>0</v>
      </c>
      <c r="K353" s="223" t="s">
        <v>180</v>
      </c>
      <c r="L353" s="72"/>
      <c r="M353" s="228" t="s">
        <v>21</v>
      </c>
      <c r="N353" s="229" t="s">
        <v>40</v>
      </c>
      <c r="O353" s="47"/>
      <c r="P353" s="230">
        <f>O353*H353</f>
        <v>0</v>
      </c>
      <c r="Q353" s="230">
        <v>0</v>
      </c>
      <c r="R353" s="230">
        <f>Q353*H353</f>
        <v>0</v>
      </c>
      <c r="S353" s="230">
        <v>0.01</v>
      </c>
      <c r="T353" s="231">
        <f>S353*H353</f>
        <v>8.1159999999999997</v>
      </c>
      <c r="AR353" s="24" t="s">
        <v>181</v>
      </c>
      <c r="AT353" s="24" t="s">
        <v>176</v>
      </c>
      <c r="AU353" s="24" t="s">
        <v>79</v>
      </c>
      <c r="AY353" s="24" t="s">
        <v>174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77</v>
      </c>
      <c r="BK353" s="232">
        <f>ROUND(I353*H353,2)</f>
        <v>0</v>
      </c>
      <c r="BL353" s="24" t="s">
        <v>181</v>
      </c>
      <c r="BM353" s="24" t="s">
        <v>299</v>
      </c>
    </row>
    <row r="354" s="11" customFormat="1">
      <c r="B354" s="233"/>
      <c r="C354" s="234"/>
      <c r="D354" s="235" t="s">
        <v>182</v>
      </c>
      <c r="E354" s="236" t="s">
        <v>21</v>
      </c>
      <c r="F354" s="237" t="s">
        <v>2005</v>
      </c>
      <c r="G354" s="234"/>
      <c r="H354" s="238">
        <v>523.10000000000002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182</v>
      </c>
      <c r="AU354" s="244" t="s">
        <v>79</v>
      </c>
      <c r="AV354" s="11" t="s">
        <v>79</v>
      </c>
      <c r="AW354" s="11" t="s">
        <v>33</v>
      </c>
      <c r="AX354" s="11" t="s">
        <v>69</v>
      </c>
      <c r="AY354" s="244" t="s">
        <v>174</v>
      </c>
    </row>
    <row r="355" s="11" customFormat="1">
      <c r="B355" s="233"/>
      <c r="C355" s="234"/>
      <c r="D355" s="235" t="s">
        <v>182</v>
      </c>
      <c r="E355" s="236" t="s">
        <v>21</v>
      </c>
      <c r="F355" s="237" t="s">
        <v>2006</v>
      </c>
      <c r="G355" s="234"/>
      <c r="H355" s="238">
        <v>539.5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182</v>
      </c>
      <c r="AU355" s="244" t="s">
        <v>79</v>
      </c>
      <c r="AV355" s="11" t="s">
        <v>79</v>
      </c>
      <c r="AW355" s="11" t="s">
        <v>33</v>
      </c>
      <c r="AX355" s="11" t="s">
        <v>69</v>
      </c>
      <c r="AY355" s="244" t="s">
        <v>174</v>
      </c>
    </row>
    <row r="356" s="11" customFormat="1">
      <c r="B356" s="233"/>
      <c r="C356" s="234"/>
      <c r="D356" s="235" t="s">
        <v>182</v>
      </c>
      <c r="E356" s="236" t="s">
        <v>21</v>
      </c>
      <c r="F356" s="237" t="s">
        <v>2007</v>
      </c>
      <c r="G356" s="234"/>
      <c r="H356" s="238">
        <v>110.2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182</v>
      </c>
      <c r="AU356" s="244" t="s">
        <v>79</v>
      </c>
      <c r="AV356" s="11" t="s">
        <v>79</v>
      </c>
      <c r="AW356" s="11" t="s">
        <v>33</v>
      </c>
      <c r="AX356" s="11" t="s">
        <v>69</v>
      </c>
      <c r="AY356" s="244" t="s">
        <v>174</v>
      </c>
    </row>
    <row r="357" s="11" customFormat="1">
      <c r="B357" s="233"/>
      <c r="C357" s="234"/>
      <c r="D357" s="235" t="s">
        <v>182</v>
      </c>
      <c r="E357" s="236" t="s">
        <v>21</v>
      </c>
      <c r="F357" s="237" t="s">
        <v>2008</v>
      </c>
      <c r="G357" s="234"/>
      <c r="H357" s="238">
        <v>44.600000000000001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182</v>
      </c>
      <c r="AU357" s="244" t="s">
        <v>79</v>
      </c>
      <c r="AV357" s="11" t="s">
        <v>79</v>
      </c>
      <c r="AW357" s="11" t="s">
        <v>33</v>
      </c>
      <c r="AX357" s="11" t="s">
        <v>69</v>
      </c>
      <c r="AY357" s="244" t="s">
        <v>174</v>
      </c>
    </row>
    <row r="358" s="12" customFormat="1">
      <c r="B358" s="245"/>
      <c r="C358" s="246"/>
      <c r="D358" s="235" t="s">
        <v>182</v>
      </c>
      <c r="E358" s="247" t="s">
        <v>21</v>
      </c>
      <c r="F358" s="248" t="s">
        <v>184</v>
      </c>
      <c r="G358" s="246"/>
      <c r="H358" s="249">
        <v>1217.4000000000001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AT358" s="255" t="s">
        <v>182</v>
      </c>
      <c r="AU358" s="255" t="s">
        <v>79</v>
      </c>
      <c r="AV358" s="12" t="s">
        <v>181</v>
      </c>
      <c r="AW358" s="12" t="s">
        <v>33</v>
      </c>
      <c r="AX358" s="12" t="s">
        <v>69</v>
      </c>
      <c r="AY358" s="255" t="s">
        <v>174</v>
      </c>
    </row>
    <row r="359" s="11" customFormat="1">
      <c r="B359" s="233"/>
      <c r="C359" s="234"/>
      <c r="D359" s="235" t="s">
        <v>182</v>
      </c>
      <c r="E359" s="236" t="s">
        <v>21</v>
      </c>
      <c r="F359" s="237" t="s">
        <v>2075</v>
      </c>
      <c r="G359" s="234"/>
      <c r="H359" s="238">
        <v>811.60000000000002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182</v>
      </c>
      <c r="AU359" s="244" t="s">
        <v>79</v>
      </c>
      <c r="AV359" s="11" t="s">
        <v>79</v>
      </c>
      <c r="AW359" s="11" t="s">
        <v>33</v>
      </c>
      <c r="AX359" s="11" t="s">
        <v>69</v>
      </c>
      <c r="AY359" s="244" t="s">
        <v>174</v>
      </c>
    </row>
    <row r="360" s="12" customFormat="1">
      <c r="B360" s="245"/>
      <c r="C360" s="246"/>
      <c r="D360" s="235" t="s">
        <v>182</v>
      </c>
      <c r="E360" s="247" t="s">
        <v>21</v>
      </c>
      <c r="F360" s="248" t="s">
        <v>184</v>
      </c>
      <c r="G360" s="246"/>
      <c r="H360" s="249">
        <v>811.60000000000002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AT360" s="255" t="s">
        <v>182</v>
      </c>
      <c r="AU360" s="255" t="s">
        <v>79</v>
      </c>
      <c r="AV360" s="12" t="s">
        <v>181</v>
      </c>
      <c r="AW360" s="12" t="s">
        <v>33</v>
      </c>
      <c r="AX360" s="12" t="s">
        <v>77</v>
      </c>
      <c r="AY360" s="255" t="s">
        <v>174</v>
      </c>
    </row>
    <row r="361" s="1" customFormat="1" ht="25.5" customHeight="1">
      <c r="B361" s="46"/>
      <c r="C361" s="221" t="s">
        <v>243</v>
      </c>
      <c r="D361" s="221" t="s">
        <v>176</v>
      </c>
      <c r="E361" s="222" t="s">
        <v>2076</v>
      </c>
      <c r="F361" s="223" t="s">
        <v>2077</v>
      </c>
      <c r="G361" s="224" t="s">
        <v>201</v>
      </c>
      <c r="H361" s="225">
        <v>405.80000000000001</v>
      </c>
      <c r="I361" s="226"/>
      <c r="J361" s="227">
        <f>ROUND(I361*H361,2)</f>
        <v>0</v>
      </c>
      <c r="K361" s="223" t="s">
        <v>180</v>
      </c>
      <c r="L361" s="72"/>
      <c r="M361" s="228" t="s">
        <v>21</v>
      </c>
      <c r="N361" s="229" t="s">
        <v>40</v>
      </c>
      <c r="O361" s="47"/>
      <c r="P361" s="230">
        <f>O361*H361</f>
        <v>0</v>
      </c>
      <c r="Q361" s="230">
        <v>0</v>
      </c>
      <c r="R361" s="230">
        <f>Q361*H361</f>
        <v>0</v>
      </c>
      <c r="S361" s="230">
        <v>0.016</v>
      </c>
      <c r="T361" s="231">
        <f>S361*H361</f>
        <v>6.4927999999999999</v>
      </c>
      <c r="AR361" s="24" t="s">
        <v>181</v>
      </c>
      <c r="AT361" s="24" t="s">
        <v>176</v>
      </c>
      <c r="AU361" s="24" t="s">
        <v>79</v>
      </c>
      <c r="AY361" s="24" t="s">
        <v>174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4" t="s">
        <v>77</v>
      </c>
      <c r="BK361" s="232">
        <f>ROUND(I361*H361,2)</f>
        <v>0</v>
      </c>
      <c r="BL361" s="24" t="s">
        <v>181</v>
      </c>
      <c r="BM361" s="24" t="s">
        <v>306</v>
      </c>
    </row>
    <row r="362" s="11" customFormat="1">
      <c r="B362" s="233"/>
      <c r="C362" s="234"/>
      <c r="D362" s="235" t="s">
        <v>182</v>
      </c>
      <c r="E362" s="236" t="s">
        <v>21</v>
      </c>
      <c r="F362" s="237" t="s">
        <v>2005</v>
      </c>
      <c r="G362" s="234"/>
      <c r="H362" s="238">
        <v>523.10000000000002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182</v>
      </c>
      <c r="AU362" s="244" t="s">
        <v>79</v>
      </c>
      <c r="AV362" s="11" t="s">
        <v>79</v>
      </c>
      <c r="AW362" s="11" t="s">
        <v>33</v>
      </c>
      <c r="AX362" s="11" t="s">
        <v>69</v>
      </c>
      <c r="AY362" s="244" t="s">
        <v>174</v>
      </c>
    </row>
    <row r="363" s="11" customFormat="1">
      <c r="B363" s="233"/>
      <c r="C363" s="234"/>
      <c r="D363" s="235" t="s">
        <v>182</v>
      </c>
      <c r="E363" s="236" t="s">
        <v>21</v>
      </c>
      <c r="F363" s="237" t="s">
        <v>2006</v>
      </c>
      <c r="G363" s="234"/>
      <c r="H363" s="238">
        <v>539.5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182</v>
      </c>
      <c r="AU363" s="244" t="s">
        <v>79</v>
      </c>
      <c r="AV363" s="11" t="s">
        <v>79</v>
      </c>
      <c r="AW363" s="11" t="s">
        <v>33</v>
      </c>
      <c r="AX363" s="11" t="s">
        <v>69</v>
      </c>
      <c r="AY363" s="244" t="s">
        <v>174</v>
      </c>
    </row>
    <row r="364" s="11" customFormat="1">
      <c r="B364" s="233"/>
      <c r="C364" s="234"/>
      <c r="D364" s="235" t="s">
        <v>182</v>
      </c>
      <c r="E364" s="236" t="s">
        <v>21</v>
      </c>
      <c r="F364" s="237" t="s">
        <v>2007</v>
      </c>
      <c r="G364" s="234"/>
      <c r="H364" s="238">
        <v>110.2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AT364" s="244" t="s">
        <v>182</v>
      </c>
      <c r="AU364" s="244" t="s">
        <v>79</v>
      </c>
      <c r="AV364" s="11" t="s">
        <v>79</v>
      </c>
      <c r="AW364" s="11" t="s">
        <v>33</v>
      </c>
      <c r="AX364" s="11" t="s">
        <v>69</v>
      </c>
      <c r="AY364" s="244" t="s">
        <v>174</v>
      </c>
    </row>
    <row r="365" s="11" customFormat="1">
      <c r="B365" s="233"/>
      <c r="C365" s="234"/>
      <c r="D365" s="235" t="s">
        <v>182</v>
      </c>
      <c r="E365" s="236" t="s">
        <v>21</v>
      </c>
      <c r="F365" s="237" t="s">
        <v>2008</v>
      </c>
      <c r="G365" s="234"/>
      <c r="H365" s="238">
        <v>44.600000000000001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182</v>
      </c>
      <c r="AU365" s="244" t="s">
        <v>79</v>
      </c>
      <c r="AV365" s="11" t="s">
        <v>79</v>
      </c>
      <c r="AW365" s="11" t="s">
        <v>33</v>
      </c>
      <c r="AX365" s="11" t="s">
        <v>69</v>
      </c>
      <c r="AY365" s="244" t="s">
        <v>174</v>
      </c>
    </row>
    <row r="366" s="12" customFormat="1">
      <c r="B366" s="245"/>
      <c r="C366" s="246"/>
      <c r="D366" s="235" t="s">
        <v>182</v>
      </c>
      <c r="E366" s="247" t="s">
        <v>21</v>
      </c>
      <c r="F366" s="248" t="s">
        <v>184</v>
      </c>
      <c r="G366" s="246"/>
      <c r="H366" s="249">
        <v>1217.4000000000001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AT366" s="255" t="s">
        <v>182</v>
      </c>
      <c r="AU366" s="255" t="s">
        <v>79</v>
      </c>
      <c r="AV366" s="12" t="s">
        <v>181</v>
      </c>
      <c r="AW366" s="12" t="s">
        <v>33</v>
      </c>
      <c r="AX366" s="12" t="s">
        <v>69</v>
      </c>
      <c r="AY366" s="255" t="s">
        <v>174</v>
      </c>
    </row>
    <row r="367" s="11" customFormat="1">
      <c r="B367" s="233"/>
      <c r="C367" s="234"/>
      <c r="D367" s="235" t="s">
        <v>182</v>
      </c>
      <c r="E367" s="236" t="s">
        <v>21</v>
      </c>
      <c r="F367" s="237" t="s">
        <v>2078</v>
      </c>
      <c r="G367" s="234"/>
      <c r="H367" s="238">
        <v>405.80000000000001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182</v>
      </c>
      <c r="AU367" s="244" t="s">
        <v>79</v>
      </c>
      <c r="AV367" s="11" t="s">
        <v>79</v>
      </c>
      <c r="AW367" s="11" t="s">
        <v>33</v>
      </c>
      <c r="AX367" s="11" t="s">
        <v>69</v>
      </c>
      <c r="AY367" s="244" t="s">
        <v>174</v>
      </c>
    </row>
    <row r="368" s="12" customFormat="1">
      <c r="B368" s="245"/>
      <c r="C368" s="246"/>
      <c r="D368" s="235" t="s">
        <v>182</v>
      </c>
      <c r="E368" s="247" t="s">
        <v>21</v>
      </c>
      <c r="F368" s="248" t="s">
        <v>184</v>
      </c>
      <c r="G368" s="246"/>
      <c r="H368" s="249">
        <v>405.80000000000001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AT368" s="255" t="s">
        <v>182</v>
      </c>
      <c r="AU368" s="255" t="s">
        <v>79</v>
      </c>
      <c r="AV368" s="12" t="s">
        <v>181</v>
      </c>
      <c r="AW368" s="12" t="s">
        <v>33</v>
      </c>
      <c r="AX368" s="12" t="s">
        <v>77</v>
      </c>
      <c r="AY368" s="255" t="s">
        <v>174</v>
      </c>
    </row>
    <row r="369" s="1" customFormat="1" ht="25.5" customHeight="1">
      <c r="B369" s="46"/>
      <c r="C369" s="221" t="s">
        <v>309</v>
      </c>
      <c r="D369" s="221" t="s">
        <v>176</v>
      </c>
      <c r="E369" s="222" t="s">
        <v>2079</v>
      </c>
      <c r="F369" s="223" t="s">
        <v>2080</v>
      </c>
      <c r="G369" s="224" t="s">
        <v>201</v>
      </c>
      <c r="H369" s="225">
        <v>990.60000000000002</v>
      </c>
      <c r="I369" s="226"/>
      <c r="J369" s="227">
        <f>ROUND(I369*H369,2)</f>
        <v>0</v>
      </c>
      <c r="K369" s="223" t="s">
        <v>180</v>
      </c>
      <c r="L369" s="72"/>
      <c r="M369" s="228" t="s">
        <v>21</v>
      </c>
      <c r="N369" s="229" t="s">
        <v>40</v>
      </c>
      <c r="O369" s="47"/>
      <c r="P369" s="230">
        <f>O369*H369</f>
        <v>0</v>
      </c>
      <c r="Q369" s="230">
        <v>0</v>
      </c>
      <c r="R369" s="230">
        <f>Q369*H369</f>
        <v>0</v>
      </c>
      <c r="S369" s="230">
        <v>0.014</v>
      </c>
      <c r="T369" s="231">
        <f>S369*H369</f>
        <v>13.868400000000001</v>
      </c>
      <c r="AR369" s="24" t="s">
        <v>181</v>
      </c>
      <c r="AT369" s="24" t="s">
        <v>176</v>
      </c>
      <c r="AU369" s="24" t="s">
        <v>79</v>
      </c>
      <c r="AY369" s="24" t="s">
        <v>174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77</v>
      </c>
      <c r="BK369" s="232">
        <f>ROUND(I369*H369,2)</f>
        <v>0</v>
      </c>
      <c r="BL369" s="24" t="s">
        <v>181</v>
      </c>
      <c r="BM369" s="24" t="s">
        <v>312</v>
      </c>
    </row>
    <row r="370" s="11" customFormat="1">
      <c r="B370" s="233"/>
      <c r="C370" s="234"/>
      <c r="D370" s="235" t="s">
        <v>182</v>
      </c>
      <c r="E370" s="236" t="s">
        <v>21</v>
      </c>
      <c r="F370" s="237" t="s">
        <v>2003</v>
      </c>
      <c r="G370" s="234"/>
      <c r="H370" s="238">
        <v>638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AT370" s="244" t="s">
        <v>182</v>
      </c>
      <c r="AU370" s="244" t="s">
        <v>79</v>
      </c>
      <c r="AV370" s="11" t="s">
        <v>79</v>
      </c>
      <c r="AW370" s="11" t="s">
        <v>33</v>
      </c>
      <c r="AX370" s="11" t="s">
        <v>69</v>
      </c>
      <c r="AY370" s="244" t="s">
        <v>174</v>
      </c>
    </row>
    <row r="371" s="11" customFormat="1">
      <c r="B371" s="233"/>
      <c r="C371" s="234"/>
      <c r="D371" s="235" t="s">
        <v>182</v>
      </c>
      <c r="E371" s="236" t="s">
        <v>21</v>
      </c>
      <c r="F371" s="237" t="s">
        <v>2004</v>
      </c>
      <c r="G371" s="234"/>
      <c r="H371" s="238">
        <v>847.89999999999998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AT371" s="244" t="s">
        <v>182</v>
      </c>
      <c r="AU371" s="244" t="s">
        <v>79</v>
      </c>
      <c r="AV371" s="11" t="s">
        <v>79</v>
      </c>
      <c r="AW371" s="11" t="s">
        <v>33</v>
      </c>
      <c r="AX371" s="11" t="s">
        <v>69</v>
      </c>
      <c r="AY371" s="244" t="s">
        <v>174</v>
      </c>
    </row>
    <row r="372" s="12" customFormat="1">
      <c r="B372" s="245"/>
      <c r="C372" s="246"/>
      <c r="D372" s="235" t="s">
        <v>182</v>
      </c>
      <c r="E372" s="247" t="s">
        <v>21</v>
      </c>
      <c r="F372" s="248" t="s">
        <v>184</v>
      </c>
      <c r="G372" s="246"/>
      <c r="H372" s="249">
        <v>1485.9000000000001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AT372" s="255" t="s">
        <v>182</v>
      </c>
      <c r="AU372" s="255" t="s">
        <v>79</v>
      </c>
      <c r="AV372" s="12" t="s">
        <v>181</v>
      </c>
      <c r="AW372" s="12" t="s">
        <v>33</v>
      </c>
      <c r="AX372" s="12" t="s">
        <v>69</v>
      </c>
      <c r="AY372" s="255" t="s">
        <v>174</v>
      </c>
    </row>
    <row r="373" s="11" customFormat="1">
      <c r="B373" s="233"/>
      <c r="C373" s="234"/>
      <c r="D373" s="235" t="s">
        <v>182</v>
      </c>
      <c r="E373" s="236" t="s">
        <v>21</v>
      </c>
      <c r="F373" s="237" t="s">
        <v>2081</v>
      </c>
      <c r="G373" s="234"/>
      <c r="H373" s="238">
        <v>990.60000000000002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182</v>
      </c>
      <c r="AU373" s="244" t="s">
        <v>79</v>
      </c>
      <c r="AV373" s="11" t="s">
        <v>79</v>
      </c>
      <c r="AW373" s="11" t="s">
        <v>33</v>
      </c>
      <c r="AX373" s="11" t="s">
        <v>69</v>
      </c>
      <c r="AY373" s="244" t="s">
        <v>174</v>
      </c>
    </row>
    <row r="374" s="12" customFormat="1">
      <c r="B374" s="245"/>
      <c r="C374" s="246"/>
      <c r="D374" s="235" t="s">
        <v>182</v>
      </c>
      <c r="E374" s="247" t="s">
        <v>21</v>
      </c>
      <c r="F374" s="248" t="s">
        <v>184</v>
      </c>
      <c r="G374" s="246"/>
      <c r="H374" s="249">
        <v>990.60000000000002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182</v>
      </c>
      <c r="AU374" s="255" t="s">
        <v>79</v>
      </c>
      <c r="AV374" s="12" t="s">
        <v>181</v>
      </c>
      <c r="AW374" s="12" t="s">
        <v>33</v>
      </c>
      <c r="AX374" s="12" t="s">
        <v>77</v>
      </c>
      <c r="AY374" s="255" t="s">
        <v>174</v>
      </c>
    </row>
    <row r="375" s="1" customFormat="1" ht="25.5" customHeight="1">
      <c r="B375" s="46"/>
      <c r="C375" s="221" t="s">
        <v>247</v>
      </c>
      <c r="D375" s="221" t="s">
        <v>176</v>
      </c>
      <c r="E375" s="222" t="s">
        <v>2082</v>
      </c>
      <c r="F375" s="223" t="s">
        <v>2083</v>
      </c>
      <c r="G375" s="224" t="s">
        <v>201</v>
      </c>
      <c r="H375" s="225">
        <v>495.30000000000001</v>
      </c>
      <c r="I375" s="226"/>
      <c r="J375" s="227">
        <f>ROUND(I375*H375,2)</f>
        <v>0</v>
      </c>
      <c r="K375" s="223" t="s">
        <v>180</v>
      </c>
      <c r="L375" s="72"/>
      <c r="M375" s="228" t="s">
        <v>21</v>
      </c>
      <c r="N375" s="229" t="s">
        <v>40</v>
      </c>
      <c r="O375" s="47"/>
      <c r="P375" s="230">
        <f>O375*H375</f>
        <v>0</v>
      </c>
      <c r="Q375" s="230">
        <v>0</v>
      </c>
      <c r="R375" s="230">
        <f>Q375*H375</f>
        <v>0</v>
      </c>
      <c r="S375" s="230">
        <v>0.021999999999999999</v>
      </c>
      <c r="T375" s="231">
        <f>S375*H375</f>
        <v>10.896599999999999</v>
      </c>
      <c r="AR375" s="24" t="s">
        <v>181</v>
      </c>
      <c r="AT375" s="24" t="s">
        <v>176</v>
      </c>
      <c r="AU375" s="24" t="s">
        <v>79</v>
      </c>
      <c r="AY375" s="24" t="s">
        <v>174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24" t="s">
        <v>77</v>
      </c>
      <c r="BK375" s="232">
        <f>ROUND(I375*H375,2)</f>
        <v>0</v>
      </c>
      <c r="BL375" s="24" t="s">
        <v>181</v>
      </c>
      <c r="BM375" s="24" t="s">
        <v>317</v>
      </c>
    </row>
    <row r="376" s="11" customFormat="1">
      <c r="B376" s="233"/>
      <c r="C376" s="234"/>
      <c r="D376" s="235" t="s">
        <v>182</v>
      </c>
      <c r="E376" s="236" t="s">
        <v>21</v>
      </c>
      <c r="F376" s="237" t="s">
        <v>2003</v>
      </c>
      <c r="G376" s="234"/>
      <c r="H376" s="238">
        <v>638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AT376" s="244" t="s">
        <v>182</v>
      </c>
      <c r="AU376" s="244" t="s">
        <v>79</v>
      </c>
      <c r="AV376" s="11" t="s">
        <v>79</v>
      </c>
      <c r="AW376" s="11" t="s">
        <v>33</v>
      </c>
      <c r="AX376" s="11" t="s">
        <v>69</v>
      </c>
      <c r="AY376" s="244" t="s">
        <v>174</v>
      </c>
    </row>
    <row r="377" s="11" customFormat="1">
      <c r="B377" s="233"/>
      <c r="C377" s="234"/>
      <c r="D377" s="235" t="s">
        <v>182</v>
      </c>
      <c r="E377" s="236" t="s">
        <v>21</v>
      </c>
      <c r="F377" s="237" t="s">
        <v>2004</v>
      </c>
      <c r="G377" s="234"/>
      <c r="H377" s="238">
        <v>847.89999999999998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182</v>
      </c>
      <c r="AU377" s="244" t="s">
        <v>79</v>
      </c>
      <c r="AV377" s="11" t="s">
        <v>79</v>
      </c>
      <c r="AW377" s="11" t="s">
        <v>33</v>
      </c>
      <c r="AX377" s="11" t="s">
        <v>69</v>
      </c>
      <c r="AY377" s="244" t="s">
        <v>174</v>
      </c>
    </row>
    <row r="378" s="12" customFormat="1">
      <c r="B378" s="245"/>
      <c r="C378" s="246"/>
      <c r="D378" s="235" t="s">
        <v>182</v>
      </c>
      <c r="E378" s="247" t="s">
        <v>21</v>
      </c>
      <c r="F378" s="248" t="s">
        <v>184</v>
      </c>
      <c r="G378" s="246"/>
      <c r="H378" s="249">
        <v>1485.9000000000001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182</v>
      </c>
      <c r="AU378" s="255" t="s">
        <v>79</v>
      </c>
      <c r="AV378" s="12" t="s">
        <v>181</v>
      </c>
      <c r="AW378" s="12" t="s">
        <v>33</v>
      </c>
      <c r="AX378" s="12" t="s">
        <v>69</v>
      </c>
      <c r="AY378" s="255" t="s">
        <v>174</v>
      </c>
    </row>
    <row r="379" s="11" customFormat="1">
      <c r="B379" s="233"/>
      <c r="C379" s="234"/>
      <c r="D379" s="235" t="s">
        <v>182</v>
      </c>
      <c r="E379" s="236" t="s">
        <v>21</v>
      </c>
      <c r="F379" s="237" t="s">
        <v>2084</v>
      </c>
      <c r="G379" s="234"/>
      <c r="H379" s="238">
        <v>495.30000000000001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182</v>
      </c>
      <c r="AU379" s="244" t="s">
        <v>79</v>
      </c>
      <c r="AV379" s="11" t="s">
        <v>79</v>
      </c>
      <c r="AW379" s="11" t="s">
        <v>33</v>
      </c>
      <c r="AX379" s="11" t="s">
        <v>69</v>
      </c>
      <c r="AY379" s="244" t="s">
        <v>174</v>
      </c>
    </row>
    <row r="380" s="12" customFormat="1">
      <c r="B380" s="245"/>
      <c r="C380" s="246"/>
      <c r="D380" s="235" t="s">
        <v>182</v>
      </c>
      <c r="E380" s="247" t="s">
        <v>21</v>
      </c>
      <c r="F380" s="248" t="s">
        <v>184</v>
      </c>
      <c r="G380" s="246"/>
      <c r="H380" s="249">
        <v>495.30000000000001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AT380" s="255" t="s">
        <v>182</v>
      </c>
      <c r="AU380" s="255" t="s">
        <v>79</v>
      </c>
      <c r="AV380" s="12" t="s">
        <v>181</v>
      </c>
      <c r="AW380" s="12" t="s">
        <v>33</v>
      </c>
      <c r="AX380" s="12" t="s">
        <v>77</v>
      </c>
      <c r="AY380" s="255" t="s">
        <v>174</v>
      </c>
    </row>
    <row r="381" s="10" customFormat="1" ht="29.88" customHeight="1">
      <c r="B381" s="205"/>
      <c r="C381" s="206"/>
      <c r="D381" s="207" t="s">
        <v>68</v>
      </c>
      <c r="E381" s="219" t="s">
        <v>943</v>
      </c>
      <c r="F381" s="219" t="s">
        <v>944</v>
      </c>
      <c r="G381" s="206"/>
      <c r="H381" s="206"/>
      <c r="I381" s="209"/>
      <c r="J381" s="220">
        <f>BK381</f>
        <v>0</v>
      </c>
      <c r="K381" s="206"/>
      <c r="L381" s="211"/>
      <c r="M381" s="212"/>
      <c r="N381" s="213"/>
      <c r="O381" s="213"/>
      <c r="P381" s="214">
        <f>SUM(P382:P390)</f>
        <v>0</v>
      </c>
      <c r="Q381" s="213"/>
      <c r="R381" s="214">
        <f>SUM(R382:R390)</f>
        <v>0</v>
      </c>
      <c r="S381" s="213"/>
      <c r="T381" s="215">
        <f>SUM(T382:T390)</f>
        <v>0</v>
      </c>
      <c r="AR381" s="216" t="s">
        <v>77</v>
      </c>
      <c r="AT381" s="217" t="s">
        <v>68</v>
      </c>
      <c r="AU381" s="217" t="s">
        <v>77</v>
      </c>
      <c r="AY381" s="216" t="s">
        <v>174</v>
      </c>
      <c r="BK381" s="218">
        <f>SUM(BK382:BK390)</f>
        <v>0</v>
      </c>
    </row>
    <row r="382" s="1" customFormat="1" ht="25.5" customHeight="1">
      <c r="B382" s="46"/>
      <c r="C382" s="221" t="s">
        <v>320</v>
      </c>
      <c r="D382" s="221" t="s">
        <v>176</v>
      </c>
      <c r="E382" s="222" t="s">
        <v>2085</v>
      </c>
      <c r="F382" s="223" t="s">
        <v>2086</v>
      </c>
      <c r="G382" s="224" t="s">
        <v>242</v>
      </c>
      <c r="H382" s="225">
        <v>78.231999999999999</v>
      </c>
      <c r="I382" s="226"/>
      <c r="J382" s="227">
        <f>ROUND(I382*H382,2)</f>
        <v>0</v>
      </c>
      <c r="K382" s="223" t="s">
        <v>180</v>
      </c>
      <c r="L382" s="72"/>
      <c r="M382" s="228" t="s">
        <v>21</v>
      </c>
      <c r="N382" s="229" t="s">
        <v>40</v>
      </c>
      <c r="O382" s="47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AR382" s="24" t="s">
        <v>181</v>
      </c>
      <c r="AT382" s="24" t="s">
        <v>176</v>
      </c>
      <c r="AU382" s="24" t="s">
        <v>79</v>
      </c>
      <c r="AY382" s="24" t="s">
        <v>174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24" t="s">
        <v>77</v>
      </c>
      <c r="BK382" s="232">
        <f>ROUND(I382*H382,2)</f>
        <v>0</v>
      </c>
      <c r="BL382" s="24" t="s">
        <v>181</v>
      </c>
      <c r="BM382" s="24" t="s">
        <v>323</v>
      </c>
    </row>
    <row r="383" s="1" customFormat="1" ht="25.5" customHeight="1">
      <c r="B383" s="46"/>
      <c r="C383" s="221" t="s">
        <v>252</v>
      </c>
      <c r="D383" s="221" t="s">
        <v>176</v>
      </c>
      <c r="E383" s="222" t="s">
        <v>949</v>
      </c>
      <c r="F383" s="223" t="s">
        <v>950</v>
      </c>
      <c r="G383" s="224" t="s">
        <v>242</v>
      </c>
      <c r="H383" s="225">
        <v>78.231999999999999</v>
      </c>
      <c r="I383" s="226"/>
      <c r="J383" s="227">
        <f>ROUND(I383*H383,2)</f>
        <v>0</v>
      </c>
      <c r="K383" s="223" t="s">
        <v>180</v>
      </c>
      <c r="L383" s="72"/>
      <c r="M383" s="228" t="s">
        <v>21</v>
      </c>
      <c r="N383" s="229" t="s">
        <v>40</v>
      </c>
      <c r="O383" s="47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AR383" s="24" t="s">
        <v>181</v>
      </c>
      <c r="AT383" s="24" t="s">
        <v>176</v>
      </c>
      <c r="AU383" s="24" t="s">
        <v>79</v>
      </c>
      <c r="AY383" s="24" t="s">
        <v>174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77</v>
      </c>
      <c r="BK383" s="232">
        <f>ROUND(I383*H383,2)</f>
        <v>0</v>
      </c>
      <c r="BL383" s="24" t="s">
        <v>181</v>
      </c>
      <c r="BM383" s="24" t="s">
        <v>326</v>
      </c>
    </row>
    <row r="384" s="1" customFormat="1" ht="25.5" customHeight="1">
      <c r="B384" s="46"/>
      <c r="C384" s="221" t="s">
        <v>328</v>
      </c>
      <c r="D384" s="221" t="s">
        <v>176</v>
      </c>
      <c r="E384" s="222" t="s">
        <v>2087</v>
      </c>
      <c r="F384" s="223" t="s">
        <v>2088</v>
      </c>
      <c r="G384" s="224" t="s">
        <v>242</v>
      </c>
      <c r="H384" s="225">
        <v>1877.568</v>
      </c>
      <c r="I384" s="226"/>
      <c r="J384" s="227">
        <f>ROUND(I384*H384,2)</f>
        <v>0</v>
      </c>
      <c r="K384" s="223" t="s">
        <v>180</v>
      </c>
      <c r="L384" s="72"/>
      <c r="M384" s="228" t="s">
        <v>21</v>
      </c>
      <c r="N384" s="229" t="s">
        <v>40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AR384" s="24" t="s">
        <v>181</v>
      </c>
      <c r="AT384" s="24" t="s">
        <v>176</v>
      </c>
      <c r="AU384" s="24" t="s">
        <v>79</v>
      </c>
      <c r="AY384" s="24" t="s">
        <v>174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77</v>
      </c>
      <c r="BK384" s="232">
        <f>ROUND(I384*H384,2)</f>
        <v>0</v>
      </c>
      <c r="BL384" s="24" t="s">
        <v>181</v>
      </c>
      <c r="BM384" s="24" t="s">
        <v>331</v>
      </c>
    </row>
    <row r="385" s="1" customFormat="1" ht="25.5" customHeight="1">
      <c r="B385" s="46"/>
      <c r="C385" s="221" t="s">
        <v>256</v>
      </c>
      <c r="D385" s="221" t="s">
        <v>176</v>
      </c>
      <c r="E385" s="222" t="s">
        <v>2089</v>
      </c>
      <c r="F385" s="223" t="s">
        <v>2090</v>
      </c>
      <c r="G385" s="224" t="s">
        <v>242</v>
      </c>
      <c r="H385" s="225">
        <v>57.222000000000001</v>
      </c>
      <c r="I385" s="226"/>
      <c r="J385" s="227">
        <f>ROUND(I385*H385,2)</f>
        <v>0</v>
      </c>
      <c r="K385" s="223" t="s">
        <v>21</v>
      </c>
      <c r="L385" s="72"/>
      <c r="M385" s="228" t="s">
        <v>21</v>
      </c>
      <c r="N385" s="229" t="s">
        <v>40</v>
      </c>
      <c r="O385" s="4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AR385" s="24" t="s">
        <v>181</v>
      </c>
      <c r="AT385" s="24" t="s">
        <v>176</v>
      </c>
      <c r="AU385" s="24" t="s">
        <v>79</v>
      </c>
      <c r="AY385" s="24" t="s">
        <v>174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24" t="s">
        <v>77</v>
      </c>
      <c r="BK385" s="232">
        <f>ROUND(I385*H385,2)</f>
        <v>0</v>
      </c>
      <c r="BL385" s="24" t="s">
        <v>181</v>
      </c>
      <c r="BM385" s="24" t="s">
        <v>335</v>
      </c>
    </row>
    <row r="386" s="11" customFormat="1">
      <c r="B386" s="233"/>
      <c r="C386" s="234"/>
      <c r="D386" s="235" t="s">
        <v>182</v>
      </c>
      <c r="E386" s="236" t="s">
        <v>21</v>
      </c>
      <c r="F386" s="237" t="s">
        <v>2091</v>
      </c>
      <c r="G386" s="234"/>
      <c r="H386" s="238">
        <v>57.222000000000001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182</v>
      </c>
      <c r="AU386" s="244" t="s">
        <v>79</v>
      </c>
      <c r="AV386" s="11" t="s">
        <v>79</v>
      </c>
      <c r="AW386" s="11" t="s">
        <v>33</v>
      </c>
      <c r="AX386" s="11" t="s">
        <v>69</v>
      </c>
      <c r="AY386" s="244" t="s">
        <v>174</v>
      </c>
    </row>
    <row r="387" s="12" customFormat="1">
      <c r="B387" s="245"/>
      <c r="C387" s="246"/>
      <c r="D387" s="235" t="s">
        <v>182</v>
      </c>
      <c r="E387" s="247" t="s">
        <v>21</v>
      </c>
      <c r="F387" s="248" t="s">
        <v>184</v>
      </c>
      <c r="G387" s="246"/>
      <c r="H387" s="249">
        <v>57.222000000000001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AT387" s="255" t="s">
        <v>182</v>
      </c>
      <c r="AU387" s="255" t="s">
        <v>79</v>
      </c>
      <c r="AV387" s="12" t="s">
        <v>181</v>
      </c>
      <c r="AW387" s="12" t="s">
        <v>33</v>
      </c>
      <c r="AX387" s="12" t="s">
        <v>77</v>
      </c>
      <c r="AY387" s="255" t="s">
        <v>174</v>
      </c>
    </row>
    <row r="388" s="1" customFormat="1" ht="25.5" customHeight="1">
      <c r="B388" s="46"/>
      <c r="C388" s="221" t="s">
        <v>338</v>
      </c>
      <c r="D388" s="221" t="s">
        <v>176</v>
      </c>
      <c r="E388" s="222" t="s">
        <v>2092</v>
      </c>
      <c r="F388" s="223" t="s">
        <v>2093</v>
      </c>
      <c r="G388" s="224" t="s">
        <v>242</v>
      </c>
      <c r="H388" s="225">
        <v>18.922999999999998</v>
      </c>
      <c r="I388" s="226"/>
      <c r="J388" s="227">
        <f>ROUND(I388*H388,2)</f>
        <v>0</v>
      </c>
      <c r="K388" s="223" t="s">
        <v>180</v>
      </c>
      <c r="L388" s="72"/>
      <c r="M388" s="228" t="s">
        <v>21</v>
      </c>
      <c r="N388" s="229" t="s">
        <v>40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AR388" s="24" t="s">
        <v>181</v>
      </c>
      <c r="AT388" s="24" t="s">
        <v>176</v>
      </c>
      <c r="AU388" s="24" t="s">
        <v>79</v>
      </c>
      <c r="AY388" s="24" t="s">
        <v>174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77</v>
      </c>
      <c r="BK388" s="232">
        <f>ROUND(I388*H388,2)</f>
        <v>0</v>
      </c>
      <c r="BL388" s="24" t="s">
        <v>181</v>
      </c>
      <c r="BM388" s="24" t="s">
        <v>341</v>
      </c>
    </row>
    <row r="389" s="11" customFormat="1">
      <c r="B389" s="233"/>
      <c r="C389" s="234"/>
      <c r="D389" s="235" t="s">
        <v>182</v>
      </c>
      <c r="E389" s="236" t="s">
        <v>21</v>
      </c>
      <c r="F389" s="237" t="s">
        <v>2094</v>
      </c>
      <c r="G389" s="234"/>
      <c r="H389" s="238">
        <v>18.922999999999998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182</v>
      </c>
      <c r="AU389" s="244" t="s">
        <v>79</v>
      </c>
      <c r="AV389" s="11" t="s">
        <v>79</v>
      </c>
      <c r="AW389" s="11" t="s">
        <v>33</v>
      </c>
      <c r="AX389" s="11" t="s">
        <v>69</v>
      </c>
      <c r="AY389" s="244" t="s">
        <v>174</v>
      </c>
    </row>
    <row r="390" s="12" customFormat="1">
      <c r="B390" s="245"/>
      <c r="C390" s="246"/>
      <c r="D390" s="235" t="s">
        <v>182</v>
      </c>
      <c r="E390" s="247" t="s">
        <v>21</v>
      </c>
      <c r="F390" s="248" t="s">
        <v>184</v>
      </c>
      <c r="G390" s="246"/>
      <c r="H390" s="249">
        <v>18.922999999999998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AT390" s="255" t="s">
        <v>182</v>
      </c>
      <c r="AU390" s="255" t="s">
        <v>79</v>
      </c>
      <c r="AV390" s="12" t="s">
        <v>181</v>
      </c>
      <c r="AW390" s="12" t="s">
        <v>33</v>
      </c>
      <c r="AX390" s="12" t="s">
        <v>77</v>
      </c>
      <c r="AY390" s="255" t="s">
        <v>174</v>
      </c>
    </row>
    <row r="391" s="10" customFormat="1" ht="29.88" customHeight="1">
      <c r="B391" s="205"/>
      <c r="C391" s="206"/>
      <c r="D391" s="207" t="s">
        <v>68</v>
      </c>
      <c r="E391" s="219" t="s">
        <v>981</v>
      </c>
      <c r="F391" s="219" t="s">
        <v>982</v>
      </c>
      <c r="G391" s="206"/>
      <c r="H391" s="206"/>
      <c r="I391" s="209"/>
      <c r="J391" s="220">
        <f>BK391</f>
        <v>0</v>
      </c>
      <c r="K391" s="206"/>
      <c r="L391" s="211"/>
      <c r="M391" s="212"/>
      <c r="N391" s="213"/>
      <c r="O391" s="213"/>
      <c r="P391" s="214">
        <f>P392</f>
        <v>0</v>
      </c>
      <c r="Q391" s="213"/>
      <c r="R391" s="214">
        <f>R392</f>
        <v>0</v>
      </c>
      <c r="S391" s="213"/>
      <c r="T391" s="215">
        <f>T392</f>
        <v>0</v>
      </c>
      <c r="AR391" s="216" t="s">
        <v>77</v>
      </c>
      <c r="AT391" s="217" t="s">
        <v>68</v>
      </c>
      <c r="AU391" s="217" t="s">
        <v>77</v>
      </c>
      <c r="AY391" s="216" t="s">
        <v>174</v>
      </c>
      <c r="BK391" s="218">
        <f>BK392</f>
        <v>0</v>
      </c>
    </row>
    <row r="392" s="1" customFormat="1" ht="16.5" customHeight="1">
      <c r="B392" s="46"/>
      <c r="C392" s="221" t="s">
        <v>262</v>
      </c>
      <c r="D392" s="221" t="s">
        <v>176</v>
      </c>
      <c r="E392" s="222" t="s">
        <v>983</v>
      </c>
      <c r="F392" s="223" t="s">
        <v>984</v>
      </c>
      <c r="G392" s="224" t="s">
        <v>242</v>
      </c>
      <c r="H392" s="225">
        <v>116.93600000000001</v>
      </c>
      <c r="I392" s="226"/>
      <c r="J392" s="227">
        <f>ROUND(I392*H392,2)</f>
        <v>0</v>
      </c>
      <c r="K392" s="223" t="s">
        <v>180</v>
      </c>
      <c r="L392" s="72"/>
      <c r="M392" s="228" t="s">
        <v>21</v>
      </c>
      <c r="N392" s="229" t="s">
        <v>40</v>
      </c>
      <c r="O392" s="47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AR392" s="24" t="s">
        <v>181</v>
      </c>
      <c r="AT392" s="24" t="s">
        <v>176</v>
      </c>
      <c r="AU392" s="24" t="s">
        <v>79</v>
      </c>
      <c r="AY392" s="24" t="s">
        <v>174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4" t="s">
        <v>77</v>
      </c>
      <c r="BK392" s="232">
        <f>ROUND(I392*H392,2)</f>
        <v>0</v>
      </c>
      <c r="BL392" s="24" t="s">
        <v>181</v>
      </c>
      <c r="BM392" s="24" t="s">
        <v>347</v>
      </c>
    </row>
    <row r="393" s="10" customFormat="1" ht="37.44" customHeight="1">
      <c r="B393" s="205"/>
      <c r="C393" s="206"/>
      <c r="D393" s="207" t="s">
        <v>68</v>
      </c>
      <c r="E393" s="208" t="s">
        <v>986</v>
      </c>
      <c r="F393" s="208" t="s">
        <v>987</v>
      </c>
      <c r="G393" s="206"/>
      <c r="H393" s="206"/>
      <c r="I393" s="209"/>
      <c r="J393" s="210">
        <f>BK393</f>
        <v>0</v>
      </c>
      <c r="K393" s="206"/>
      <c r="L393" s="211"/>
      <c r="M393" s="212"/>
      <c r="N393" s="213"/>
      <c r="O393" s="213"/>
      <c r="P393" s="214">
        <f>P394+P418+P426</f>
        <v>0</v>
      </c>
      <c r="Q393" s="213"/>
      <c r="R393" s="214">
        <f>R394+R418+R426</f>
        <v>0.71310499999999988</v>
      </c>
      <c r="S393" s="213"/>
      <c r="T393" s="215">
        <f>T394+T418+T426</f>
        <v>1.5173480000000001</v>
      </c>
      <c r="AR393" s="216" t="s">
        <v>79</v>
      </c>
      <c r="AT393" s="217" t="s">
        <v>68</v>
      </c>
      <c r="AU393" s="217" t="s">
        <v>69</v>
      </c>
      <c r="AY393" s="216" t="s">
        <v>174</v>
      </c>
      <c r="BK393" s="218">
        <f>BK394+BK418+BK426</f>
        <v>0</v>
      </c>
    </row>
    <row r="394" s="10" customFormat="1" ht="19.92" customHeight="1">
      <c r="B394" s="205"/>
      <c r="C394" s="206"/>
      <c r="D394" s="207" t="s">
        <v>68</v>
      </c>
      <c r="E394" s="219" t="s">
        <v>1364</v>
      </c>
      <c r="F394" s="219" t="s">
        <v>1365</v>
      </c>
      <c r="G394" s="206"/>
      <c r="H394" s="206"/>
      <c r="I394" s="209"/>
      <c r="J394" s="220">
        <f>BK394</f>
        <v>0</v>
      </c>
      <c r="K394" s="206"/>
      <c r="L394" s="211"/>
      <c r="M394" s="212"/>
      <c r="N394" s="213"/>
      <c r="O394" s="213"/>
      <c r="P394" s="214">
        <f>SUM(P395:P417)</f>
        <v>0</v>
      </c>
      <c r="Q394" s="213"/>
      <c r="R394" s="214">
        <f>SUM(R395:R417)</f>
        <v>0.58717999999999992</v>
      </c>
      <c r="S394" s="213"/>
      <c r="T394" s="215">
        <f>SUM(T395:T417)</f>
        <v>1.5173480000000001</v>
      </c>
      <c r="AR394" s="216" t="s">
        <v>79</v>
      </c>
      <c r="AT394" s="217" t="s">
        <v>68</v>
      </c>
      <c r="AU394" s="217" t="s">
        <v>77</v>
      </c>
      <c r="AY394" s="216" t="s">
        <v>174</v>
      </c>
      <c r="BK394" s="218">
        <f>SUM(BK395:BK417)</f>
        <v>0</v>
      </c>
    </row>
    <row r="395" s="1" customFormat="1" ht="16.5" customHeight="1">
      <c r="B395" s="46"/>
      <c r="C395" s="221" t="s">
        <v>350</v>
      </c>
      <c r="D395" s="221" t="s">
        <v>176</v>
      </c>
      <c r="E395" s="222" t="s">
        <v>2095</v>
      </c>
      <c r="F395" s="223" t="s">
        <v>2096</v>
      </c>
      <c r="G395" s="224" t="s">
        <v>276</v>
      </c>
      <c r="H395" s="225">
        <v>236.40000000000001</v>
      </c>
      <c r="I395" s="226"/>
      <c r="J395" s="227">
        <f>ROUND(I395*H395,2)</f>
        <v>0</v>
      </c>
      <c r="K395" s="223" t="s">
        <v>180</v>
      </c>
      <c r="L395" s="72"/>
      <c r="M395" s="228" t="s">
        <v>21</v>
      </c>
      <c r="N395" s="229" t="s">
        <v>40</v>
      </c>
      <c r="O395" s="47"/>
      <c r="P395" s="230">
        <f>O395*H395</f>
        <v>0</v>
      </c>
      <c r="Q395" s="230">
        <v>0</v>
      </c>
      <c r="R395" s="230">
        <f>Q395*H395</f>
        <v>0</v>
      </c>
      <c r="S395" s="230">
        <v>0.00167</v>
      </c>
      <c r="T395" s="231">
        <f>S395*H395</f>
        <v>0.39478800000000003</v>
      </c>
      <c r="AR395" s="24" t="s">
        <v>214</v>
      </c>
      <c r="AT395" s="24" t="s">
        <v>176</v>
      </c>
      <c r="AU395" s="24" t="s">
        <v>79</v>
      </c>
      <c r="AY395" s="24" t="s">
        <v>174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24" t="s">
        <v>77</v>
      </c>
      <c r="BK395" s="232">
        <f>ROUND(I395*H395,2)</f>
        <v>0</v>
      </c>
      <c r="BL395" s="24" t="s">
        <v>214</v>
      </c>
      <c r="BM395" s="24" t="s">
        <v>353</v>
      </c>
    </row>
    <row r="396" s="11" customFormat="1">
      <c r="B396" s="233"/>
      <c r="C396" s="234"/>
      <c r="D396" s="235" t="s">
        <v>182</v>
      </c>
      <c r="E396" s="236" t="s">
        <v>21</v>
      </c>
      <c r="F396" s="237" t="s">
        <v>2097</v>
      </c>
      <c r="G396" s="234"/>
      <c r="H396" s="238">
        <v>236.40000000000001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AT396" s="244" t="s">
        <v>182</v>
      </c>
      <c r="AU396" s="244" t="s">
        <v>79</v>
      </c>
      <c r="AV396" s="11" t="s">
        <v>79</v>
      </c>
      <c r="AW396" s="11" t="s">
        <v>33</v>
      </c>
      <c r="AX396" s="11" t="s">
        <v>69</v>
      </c>
      <c r="AY396" s="244" t="s">
        <v>174</v>
      </c>
    </row>
    <row r="397" s="12" customFormat="1">
      <c r="B397" s="245"/>
      <c r="C397" s="246"/>
      <c r="D397" s="235" t="s">
        <v>182</v>
      </c>
      <c r="E397" s="247" t="s">
        <v>21</v>
      </c>
      <c r="F397" s="248" t="s">
        <v>184</v>
      </c>
      <c r="G397" s="246"/>
      <c r="H397" s="249">
        <v>236.40000000000001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AT397" s="255" t="s">
        <v>182</v>
      </c>
      <c r="AU397" s="255" t="s">
        <v>79</v>
      </c>
      <c r="AV397" s="12" t="s">
        <v>181</v>
      </c>
      <c r="AW397" s="12" t="s">
        <v>33</v>
      </c>
      <c r="AX397" s="12" t="s">
        <v>77</v>
      </c>
      <c r="AY397" s="255" t="s">
        <v>174</v>
      </c>
    </row>
    <row r="398" s="1" customFormat="1" ht="16.5" customHeight="1">
      <c r="B398" s="46"/>
      <c r="C398" s="221" t="s">
        <v>266</v>
      </c>
      <c r="D398" s="221" t="s">
        <v>176</v>
      </c>
      <c r="E398" s="222" t="s">
        <v>2098</v>
      </c>
      <c r="F398" s="223" t="s">
        <v>2099</v>
      </c>
      <c r="G398" s="224" t="s">
        <v>276</v>
      </c>
      <c r="H398" s="225">
        <v>226</v>
      </c>
      <c r="I398" s="226"/>
      <c r="J398" s="227">
        <f>ROUND(I398*H398,2)</f>
        <v>0</v>
      </c>
      <c r="K398" s="223" t="s">
        <v>180</v>
      </c>
      <c r="L398" s="72"/>
      <c r="M398" s="228" t="s">
        <v>21</v>
      </c>
      <c r="N398" s="229" t="s">
        <v>40</v>
      </c>
      <c r="O398" s="47"/>
      <c r="P398" s="230">
        <f>O398*H398</f>
        <v>0</v>
      </c>
      <c r="Q398" s="230">
        <v>0</v>
      </c>
      <c r="R398" s="230">
        <f>Q398*H398</f>
        <v>0</v>
      </c>
      <c r="S398" s="230">
        <v>0.0022300000000000002</v>
      </c>
      <c r="T398" s="231">
        <f>S398*H398</f>
        <v>0.50398000000000009</v>
      </c>
      <c r="AR398" s="24" t="s">
        <v>214</v>
      </c>
      <c r="AT398" s="24" t="s">
        <v>176</v>
      </c>
      <c r="AU398" s="24" t="s">
        <v>79</v>
      </c>
      <c r="AY398" s="24" t="s">
        <v>174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24" t="s">
        <v>77</v>
      </c>
      <c r="BK398" s="232">
        <f>ROUND(I398*H398,2)</f>
        <v>0</v>
      </c>
      <c r="BL398" s="24" t="s">
        <v>214</v>
      </c>
      <c r="BM398" s="24" t="s">
        <v>357</v>
      </c>
    </row>
    <row r="399" s="11" customFormat="1">
      <c r="B399" s="233"/>
      <c r="C399" s="234"/>
      <c r="D399" s="235" t="s">
        <v>182</v>
      </c>
      <c r="E399" s="236" t="s">
        <v>21</v>
      </c>
      <c r="F399" s="237" t="s">
        <v>2100</v>
      </c>
      <c r="G399" s="234"/>
      <c r="H399" s="238">
        <v>226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AT399" s="244" t="s">
        <v>182</v>
      </c>
      <c r="AU399" s="244" t="s">
        <v>79</v>
      </c>
      <c r="AV399" s="11" t="s">
        <v>79</v>
      </c>
      <c r="AW399" s="11" t="s">
        <v>33</v>
      </c>
      <c r="AX399" s="11" t="s">
        <v>69</v>
      </c>
      <c r="AY399" s="244" t="s">
        <v>174</v>
      </c>
    </row>
    <row r="400" s="12" customFormat="1">
      <c r="B400" s="245"/>
      <c r="C400" s="246"/>
      <c r="D400" s="235" t="s">
        <v>182</v>
      </c>
      <c r="E400" s="247" t="s">
        <v>21</v>
      </c>
      <c r="F400" s="248" t="s">
        <v>184</v>
      </c>
      <c r="G400" s="246"/>
      <c r="H400" s="249">
        <v>226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AT400" s="255" t="s">
        <v>182</v>
      </c>
      <c r="AU400" s="255" t="s">
        <v>79</v>
      </c>
      <c r="AV400" s="12" t="s">
        <v>181</v>
      </c>
      <c r="AW400" s="12" t="s">
        <v>33</v>
      </c>
      <c r="AX400" s="12" t="s">
        <v>77</v>
      </c>
      <c r="AY400" s="255" t="s">
        <v>174</v>
      </c>
    </row>
    <row r="401" s="1" customFormat="1" ht="16.5" customHeight="1">
      <c r="B401" s="46"/>
      <c r="C401" s="221" t="s">
        <v>363</v>
      </c>
      <c r="D401" s="221" t="s">
        <v>176</v>
      </c>
      <c r="E401" s="222" t="s">
        <v>2101</v>
      </c>
      <c r="F401" s="223" t="s">
        <v>2102</v>
      </c>
      <c r="G401" s="224" t="s">
        <v>276</v>
      </c>
      <c r="H401" s="225">
        <v>157</v>
      </c>
      <c r="I401" s="226"/>
      <c r="J401" s="227">
        <f>ROUND(I401*H401,2)</f>
        <v>0</v>
      </c>
      <c r="K401" s="223" t="s">
        <v>180</v>
      </c>
      <c r="L401" s="72"/>
      <c r="M401" s="228" t="s">
        <v>21</v>
      </c>
      <c r="N401" s="229" t="s">
        <v>40</v>
      </c>
      <c r="O401" s="47"/>
      <c r="P401" s="230">
        <f>O401*H401</f>
        <v>0</v>
      </c>
      <c r="Q401" s="230">
        <v>0</v>
      </c>
      <c r="R401" s="230">
        <f>Q401*H401</f>
        <v>0</v>
      </c>
      <c r="S401" s="230">
        <v>0.0039399999999999999</v>
      </c>
      <c r="T401" s="231">
        <f>S401*H401</f>
        <v>0.61858000000000002</v>
      </c>
      <c r="AR401" s="24" t="s">
        <v>214</v>
      </c>
      <c r="AT401" s="24" t="s">
        <v>176</v>
      </c>
      <c r="AU401" s="24" t="s">
        <v>79</v>
      </c>
      <c r="AY401" s="24" t="s">
        <v>174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4" t="s">
        <v>77</v>
      </c>
      <c r="BK401" s="232">
        <f>ROUND(I401*H401,2)</f>
        <v>0</v>
      </c>
      <c r="BL401" s="24" t="s">
        <v>214</v>
      </c>
      <c r="BM401" s="24" t="s">
        <v>366</v>
      </c>
    </row>
    <row r="402" s="1" customFormat="1" ht="38.25" customHeight="1">
      <c r="B402" s="46"/>
      <c r="C402" s="221" t="s">
        <v>269</v>
      </c>
      <c r="D402" s="221" t="s">
        <v>176</v>
      </c>
      <c r="E402" s="222" t="s">
        <v>2103</v>
      </c>
      <c r="F402" s="223" t="s">
        <v>2104</v>
      </c>
      <c r="G402" s="224" t="s">
        <v>276</v>
      </c>
      <c r="H402" s="225">
        <v>137.09999999999999</v>
      </c>
      <c r="I402" s="226"/>
      <c r="J402" s="227">
        <f>ROUND(I402*H402,2)</f>
        <v>0</v>
      </c>
      <c r="K402" s="223" t="s">
        <v>21</v>
      </c>
      <c r="L402" s="72"/>
      <c r="M402" s="228" t="s">
        <v>21</v>
      </c>
      <c r="N402" s="229" t="s">
        <v>40</v>
      </c>
      <c r="O402" s="47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AR402" s="24" t="s">
        <v>214</v>
      </c>
      <c r="AT402" s="24" t="s">
        <v>176</v>
      </c>
      <c r="AU402" s="24" t="s">
        <v>79</v>
      </c>
      <c r="AY402" s="24" t="s">
        <v>174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77</v>
      </c>
      <c r="BK402" s="232">
        <f>ROUND(I402*H402,2)</f>
        <v>0</v>
      </c>
      <c r="BL402" s="24" t="s">
        <v>214</v>
      </c>
      <c r="BM402" s="24" t="s">
        <v>370</v>
      </c>
    </row>
    <row r="403" s="11" customFormat="1">
      <c r="B403" s="233"/>
      <c r="C403" s="234"/>
      <c r="D403" s="235" t="s">
        <v>182</v>
      </c>
      <c r="E403" s="236" t="s">
        <v>21</v>
      </c>
      <c r="F403" s="237" t="s">
        <v>2105</v>
      </c>
      <c r="G403" s="234"/>
      <c r="H403" s="238">
        <v>21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AT403" s="244" t="s">
        <v>182</v>
      </c>
      <c r="AU403" s="244" t="s">
        <v>79</v>
      </c>
      <c r="AV403" s="11" t="s">
        <v>79</v>
      </c>
      <c r="AW403" s="11" t="s">
        <v>33</v>
      </c>
      <c r="AX403" s="11" t="s">
        <v>69</v>
      </c>
      <c r="AY403" s="244" t="s">
        <v>174</v>
      </c>
    </row>
    <row r="404" s="11" customFormat="1">
      <c r="B404" s="233"/>
      <c r="C404" s="234"/>
      <c r="D404" s="235" t="s">
        <v>182</v>
      </c>
      <c r="E404" s="236" t="s">
        <v>21</v>
      </c>
      <c r="F404" s="237" t="s">
        <v>2106</v>
      </c>
      <c r="G404" s="234"/>
      <c r="H404" s="238">
        <v>116.09999999999999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AT404" s="244" t="s">
        <v>182</v>
      </c>
      <c r="AU404" s="244" t="s">
        <v>79</v>
      </c>
      <c r="AV404" s="11" t="s">
        <v>79</v>
      </c>
      <c r="AW404" s="11" t="s">
        <v>33</v>
      </c>
      <c r="AX404" s="11" t="s">
        <v>69</v>
      </c>
      <c r="AY404" s="244" t="s">
        <v>174</v>
      </c>
    </row>
    <row r="405" s="12" customFormat="1">
      <c r="B405" s="245"/>
      <c r="C405" s="246"/>
      <c r="D405" s="235" t="s">
        <v>182</v>
      </c>
      <c r="E405" s="247" t="s">
        <v>21</v>
      </c>
      <c r="F405" s="248" t="s">
        <v>184</v>
      </c>
      <c r="G405" s="246"/>
      <c r="H405" s="249">
        <v>137.09999999999999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AT405" s="255" t="s">
        <v>182</v>
      </c>
      <c r="AU405" s="255" t="s">
        <v>79</v>
      </c>
      <c r="AV405" s="12" t="s">
        <v>181</v>
      </c>
      <c r="AW405" s="12" t="s">
        <v>33</v>
      </c>
      <c r="AX405" s="12" t="s">
        <v>77</v>
      </c>
      <c r="AY405" s="255" t="s">
        <v>174</v>
      </c>
    </row>
    <row r="406" s="1" customFormat="1" ht="38.25" customHeight="1">
      <c r="B406" s="46"/>
      <c r="C406" s="221" t="s">
        <v>372</v>
      </c>
      <c r="D406" s="221" t="s">
        <v>176</v>
      </c>
      <c r="E406" s="222" t="s">
        <v>2107</v>
      </c>
      <c r="F406" s="223" t="s">
        <v>2108</v>
      </c>
      <c r="G406" s="224" t="s">
        <v>276</v>
      </c>
      <c r="H406" s="225">
        <v>99.299999999999997</v>
      </c>
      <c r="I406" s="226"/>
      <c r="J406" s="227">
        <f>ROUND(I406*H406,2)</f>
        <v>0</v>
      </c>
      <c r="K406" s="223" t="s">
        <v>21</v>
      </c>
      <c r="L406" s="72"/>
      <c r="M406" s="228" t="s">
        <v>21</v>
      </c>
      <c r="N406" s="229" t="s">
        <v>40</v>
      </c>
      <c r="O406" s="47"/>
      <c r="P406" s="230">
        <f>O406*H406</f>
        <v>0</v>
      </c>
      <c r="Q406" s="230">
        <v>0</v>
      </c>
      <c r="R406" s="230">
        <f>Q406*H406</f>
        <v>0</v>
      </c>
      <c r="S406" s="230">
        <v>0</v>
      </c>
      <c r="T406" s="231">
        <f>S406*H406</f>
        <v>0</v>
      </c>
      <c r="AR406" s="24" t="s">
        <v>214</v>
      </c>
      <c r="AT406" s="24" t="s">
        <v>176</v>
      </c>
      <c r="AU406" s="24" t="s">
        <v>79</v>
      </c>
      <c r="AY406" s="24" t="s">
        <v>174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77</v>
      </c>
      <c r="BK406" s="232">
        <f>ROUND(I406*H406,2)</f>
        <v>0</v>
      </c>
      <c r="BL406" s="24" t="s">
        <v>214</v>
      </c>
      <c r="BM406" s="24" t="s">
        <v>375</v>
      </c>
    </row>
    <row r="407" s="11" customFormat="1">
      <c r="B407" s="233"/>
      <c r="C407" s="234"/>
      <c r="D407" s="235" t="s">
        <v>182</v>
      </c>
      <c r="E407" s="236" t="s">
        <v>21</v>
      </c>
      <c r="F407" s="237" t="s">
        <v>2109</v>
      </c>
      <c r="G407" s="234"/>
      <c r="H407" s="238">
        <v>78.299999999999997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AT407" s="244" t="s">
        <v>182</v>
      </c>
      <c r="AU407" s="244" t="s">
        <v>79</v>
      </c>
      <c r="AV407" s="11" t="s">
        <v>79</v>
      </c>
      <c r="AW407" s="11" t="s">
        <v>33</v>
      </c>
      <c r="AX407" s="11" t="s">
        <v>69</v>
      </c>
      <c r="AY407" s="244" t="s">
        <v>174</v>
      </c>
    </row>
    <row r="408" s="11" customFormat="1">
      <c r="B408" s="233"/>
      <c r="C408" s="234"/>
      <c r="D408" s="235" t="s">
        <v>182</v>
      </c>
      <c r="E408" s="236" t="s">
        <v>21</v>
      </c>
      <c r="F408" s="237" t="s">
        <v>2110</v>
      </c>
      <c r="G408" s="234"/>
      <c r="H408" s="238">
        <v>3.75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AT408" s="244" t="s">
        <v>182</v>
      </c>
      <c r="AU408" s="244" t="s">
        <v>79</v>
      </c>
      <c r="AV408" s="11" t="s">
        <v>79</v>
      </c>
      <c r="AW408" s="11" t="s">
        <v>33</v>
      </c>
      <c r="AX408" s="11" t="s">
        <v>69</v>
      </c>
      <c r="AY408" s="244" t="s">
        <v>174</v>
      </c>
    </row>
    <row r="409" s="11" customFormat="1">
      <c r="B409" s="233"/>
      <c r="C409" s="234"/>
      <c r="D409" s="235" t="s">
        <v>182</v>
      </c>
      <c r="E409" s="236" t="s">
        <v>21</v>
      </c>
      <c r="F409" s="237" t="s">
        <v>2111</v>
      </c>
      <c r="G409" s="234"/>
      <c r="H409" s="238">
        <v>17.25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AT409" s="244" t="s">
        <v>182</v>
      </c>
      <c r="AU409" s="244" t="s">
        <v>79</v>
      </c>
      <c r="AV409" s="11" t="s">
        <v>79</v>
      </c>
      <c r="AW409" s="11" t="s">
        <v>33</v>
      </c>
      <c r="AX409" s="11" t="s">
        <v>69</v>
      </c>
      <c r="AY409" s="244" t="s">
        <v>174</v>
      </c>
    </row>
    <row r="410" s="12" customFormat="1">
      <c r="B410" s="245"/>
      <c r="C410" s="246"/>
      <c r="D410" s="235" t="s">
        <v>182</v>
      </c>
      <c r="E410" s="247" t="s">
        <v>21</v>
      </c>
      <c r="F410" s="248" t="s">
        <v>184</v>
      </c>
      <c r="G410" s="246"/>
      <c r="H410" s="249">
        <v>99.299999999999997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AT410" s="255" t="s">
        <v>182</v>
      </c>
      <c r="AU410" s="255" t="s">
        <v>79</v>
      </c>
      <c r="AV410" s="12" t="s">
        <v>181</v>
      </c>
      <c r="AW410" s="12" t="s">
        <v>33</v>
      </c>
      <c r="AX410" s="12" t="s">
        <v>77</v>
      </c>
      <c r="AY410" s="255" t="s">
        <v>174</v>
      </c>
    </row>
    <row r="411" s="1" customFormat="1" ht="38.25" customHeight="1">
      <c r="B411" s="46"/>
      <c r="C411" s="221" t="s">
        <v>273</v>
      </c>
      <c r="D411" s="221" t="s">
        <v>176</v>
      </c>
      <c r="E411" s="222" t="s">
        <v>2112</v>
      </c>
      <c r="F411" s="223" t="s">
        <v>2113</v>
      </c>
      <c r="G411" s="224" t="s">
        <v>276</v>
      </c>
      <c r="H411" s="225">
        <v>104</v>
      </c>
      <c r="I411" s="226"/>
      <c r="J411" s="227">
        <f>ROUND(I411*H411,2)</f>
        <v>0</v>
      </c>
      <c r="K411" s="223" t="s">
        <v>21</v>
      </c>
      <c r="L411" s="72"/>
      <c r="M411" s="228" t="s">
        <v>21</v>
      </c>
      <c r="N411" s="229" t="s">
        <v>40</v>
      </c>
      <c r="O411" s="47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AR411" s="24" t="s">
        <v>214</v>
      </c>
      <c r="AT411" s="24" t="s">
        <v>176</v>
      </c>
      <c r="AU411" s="24" t="s">
        <v>79</v>
      </c>
      <c r="AY411" s="24" t="s">
        <v>174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4" t="s">
        <v>77</v>
      </c>
      <c r="BK411" s="232">
        <f>ROUND(I411*H411,2)</f>
        <v>0</v>
      </c>
      <c r="BL411" s="24" t="s">
        <v>214</v>
      </c>
      <c r="BM411" s="24" t="s">
        <v>379</v>
      </c>
    </row>
    <row r="412" s="1" customFormat="1" ht="38.25" customHeight="1">
      <c r="B412" s="46"/>
      <c r="C412" s="221" t="s">
        <v>381</v>
      </c>
      <c r="D412" s="221" t="s">
        <v>176</v>
      </c>
      <c r="E412" s="222" t="s">
        <v>2114</v>
      </c>
      <c r="F412" s="223" t="s">
        <v>2115</v>
      </c>
      <c r="G412" s="224" t="s">
        <v>276</v>
      </c>
      <c r="H412" s="225">
        <v>33</v>
      </c>
      <c r="I412" s="226"/>
      <c r="J412" s="227">
        <f>ROUND(I412*H412,2)</f>
        <v>0</v>
      </c>
      <c r="K412" s="223" t="s">
        <v>21</v>
      </c>
      <c r="L412" s="72"/>
      <c r="M412" s="228" t="s">
        <v>21</v>
      </c>
      <c r="N412" s="229" t="s">
        <v>40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AR412" s="24" t="s">
        <v>214</v>
      </c>
      <c r="AT412" s="24" t="s">
        <v>176</v>
      </c>
      <c r="AU412" s="24" t="s">
        <v>79</v>
      </c>
      <c r="AY412" s="24" t="s">
        <v>174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77</v>
      </c>
      <c r="BK412" s="232">
        <f>ROUND(I412*H412,2)</f>
        <v>0</v>
      </c>
      <c r="BL412" s="24" t="s">
        <v>214</v>
      </c>
      <c r="BM412" s="24" t="s">
        <v>385</v>
      </c>
    </row>
    <row r="413" s="11" customFormat="1">
      <c r="B413" s="233"/>
      <c r="C413" s="234"/>
      <c r="D413" s="235" t="s">
        <v>182</v>
      </c>
      <c r="E413" s="236" t="s">
        <v>21</v>
      </c>
      <c r="F413" s="237" t="s">
        <v>2116</v>
      </c>
      <c r="G413" s="234"/>
      <c r="H413" s="238">
        <v>33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AT413" s="244" t="s">
        <v>182</v>
      </c>
      <c r="AU413" s="244" t="s">
        <v>79</v>
      </c>
      <c r="AV413" s="11" t="s">
        <v>79</v>
      </c>
      <c r="AW413" s="11" t="s">
        <v>33</v>
      </c>
      <c r="AX413" s="11" t="s">
        <v>69</v>
      </c>
      <c r="AY413" s="244" t="s">
        <v>174</v>
      </c>
    </row>
    <row r="414" s="12" customFormat="1">
      <c r="B414" s="245"/>
      <c r="C414" s="246"/>
      <c r="D414" s="235" t="s">
        <v>182</v>
      </c>
      <c r="E414" s="247" t="s">
        <v>21</v>
      </c>
      <c r="F414" s="248" t="s">
        <v>184</v>
      </c>
      <c r="G414" s="246"/>
      <c r="H414" s="249">
        <v>33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AT414" s="255" t="s">
        <v>182</v>
      </c>
      <c r="AU414" s="255" t="s">
        <v>79</v>
      </c>
      <c r="AV414" s="12" t="s">
        <v>181</v>
      </c>
      <c r="AW414" s="12" t="s">
        <v>33</v>
      </c>
      <c r="AX414" s="12" t="s">
        <v>77</v>
      </c>
      <c r="AY414" s="255" t="s">
        <v>174</v>
      </c>
    </row>
    <row r="415" s="1" customFormat="1" ht="38.25" customHeight="1">
      <c r="B415" s="46"/>
      <c r="C415" s="221" t="s">
        <v>277</v>
      </c>
      <c r="D415" s="221" t="s">
        <v>176</v>
      </c>
      <c r="E415" s="222" t="s">
        <v>2117</v>
      </c>
      <c r="F415" s="223" t="s">
        <v>2118</v>
      </c>
      <c r="G415" s="224" t="s">
        <v>276</v>
      </c>
      <c r="H415" s="225">
        <v>193</v>
      </c>
      <c r="I415" s="226"/>
      <c r="J415" s="227">
        <f>ROUND(I415*H415,2)</f>
        <v>0</v>
      </c>
      <c r="K415" s="223" t="s">
        <v>21</v>
      </c>
      <c r="L415" s="72"/>
      <c r="M415" s="228" t="s">
        <v>21</v>
      </c>
      <c r="N415" s="229" t="s">
        <v>40</v>
      </c>
      <c r="O415" s="47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AR415" s="24" t="s">
        <v>214</v>
      </c>
      <c r="AT415" s="24" t="s">
        <v>176</v>
      </c>
      <c r="AU415" s="24" t="s">
        <v>79</v>
      </c>
      <c r="AY415" s="24" t="s">
        <v>174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24" t="s">
        <v>77</v>
      </c>
      <c r="BK415" s="232">
        <f>ROUND(I415*H415,2)</f>
        <v>0</v>
      </c>
      <c r="BL415" s="24" t="s">
        <v>214</v>
      </c>
      <c r="BM415" s="24" t="s">
        <v>388</v>
      </c>
    </row>
    <row r="416" s="1" customFormat="1" ht="38.25" customHeight="1">
      <c r="B416" s="46"/>
      <c r="C416" s="221" t="s">
        <v>391</v>
      </c>
      <c r="D416" s="221" t="s">
        <v>176</v>
      </c>
      <c r="E416" s="222" t="s">
        <v>2119</v>
      </c>
      <c r="F416" s="223" t="s">
        <v>2120</v>
      </c>
      <c r="G416" s="224" t="s">
        <v>276</v>
      </c>
      <c r="H416" s="225">
        <v>157</v>
      </c>
      <c r="I416" s="226"/>
      <c r="J416" s="227">
        <f>ROUND(I416*H416,2)</f>
        <v>0</v>
      </c>
      <c r="K416" s="223" t="s">
        <v>180</v>
      </c>
      <c r="L416" s="72"/>
      <c r="M416" s="228" t="s">
        <v>21</v>
      </c>
      <c r="N416" s="229" t="s">
        <v>40</v>
      </c>
      <c r="O416" s="47"/>
      <c r="P416" s="230">
        <f>O416*H416</f>
        <v>0</v>
      </c>
      <c r="Q416" s="230">
        <v>0.0037399999999999998</v>
      </c>
      <c r="R416" s="230">
        <f>Q416*H416</f>
        <v>0.58717999999999992</v>
      </c>
      <c r="S416" s="230">
        <v>0</v>
      </c>
      <c r="T416" s="231">
        <f>S416*H416</f>
        <v>0</v>
      </c>
      <c r="AR416" s="24" t="s">
        <v>214</v>
      </c>
      <c r="AT416" s="24" t="s">
        <v>176</v>
      </c>
      <c r="AU416" s="24" t="s">
        <v>79</v>
      </c>
      <c r="AY416" s="24" t="s">
        <v>174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24" t="s">
        <v>77</v>
      </c>
      <c r="BK416" s="232">
        <f>ROUND(I416*H416,2)</f>
        <v>0</v>
      </c>
      <c r="BL416" s="24" t="s">
        <v>214</v>
      </c>
      <c r="BM416" s="24" t="s">
        <v>394</v>
      </c>
    </row>
    <row r="417" s="1" customFormat="1" ht="16.5" customHeight="1">
      <c r="B417" s="46"/>
      <c r="C417" s="221" t="s">
        <v>281</v>
      </c>
      <c r="D417" s="221" t="s">
        <v>176</v>
      </c>
      <c r="E417" s="222" t="s">
        <v>1398</v>
      </c>
      <c r="F417" s="223" t="s">
        <v>1399</v>
      </c>
      <c r="G417" s="224" t="s">
        <v>1038</v>
      </c>
      <c r="H417" s="276"/>
      <c r="I417" s="226"/>
      <c r="J417" s="227">
        <f>ROUND(I417*H417,2)</f>
        <v>0</v>
      </c>
      <c r="K417" s="223" t="s">
        <v>180</v>
      </c>
      <c r="L417" s="72"/>
      <c r="M417" s="228" t="s">
        <v>21</v>
      </c>
      <c r="N417" s="229" t="s">
        <v>40</v>
      </c>
      <c r="O417" s="47"/>
      <c r="P417" s="230">
        <f>O417*H417</f>
        <v>0</v>
      </c>
      <c r="Q417" s="230">
        <v>0</v>
      </c>
      <c r="R417" s="230">
        <f>Q417*H417</f>
        <v>0</v>
      </c>
      <c r="S417" s="230">
        <v>0</v>
      </c>
      <c r="T417" s="231">
        <f>S417*H417</f>
        <v>0</v>
      </c>
      <c r="AR417" s="24" t="s">
        <v>214</v>
      </c>
      <c r="AT417" s="24" t="s">
        <v>176</v>
      </c>
      <c r="AU417" s="24" t="s">
        <v>79</v>
      </c>
      <c r="AY417" s="24" t="s">
        <v>174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4" t="s">
        <v>77</v>
      </c>
      <c r="BK417" s="232">
        <f>ROUND(I417*H417,2)</f>
        <v>0</v>
      </c>
      <c r="BL417" s="24" t="s">
        <v>214</v>
      </c>
      <c r="BM417" s="24" t="s">
        <v>399</v>
      </c>
    </row>
    <row r="418" s="10" customFormat="1" ht="29.88" customHeight="1">
      <c r="B418" s="205"/>
      <c r="C418" s="206"/>
      <c r="D418" s="207" t="s">
        <v>68</v>
      </c>
      <c r="E418" s="219" t="s">
        <v>1635</v>
      </c>
      <c r="F418" s="219" t="s">
        <v>1636</v>
      </c>
      <c r="G418" s="206"/>
      <c r="H418" s="206"/>
      <c r="I418" s="209"/>
      <c r="J418" s="220">
        <f>BK418</f>
        <v>0</v>
      </c>
      <c r="K418" s="206"/>
      <c r="L418" s="211"/>
      <c r="M418" s="212"/>
      <c r="N418" s="213"/>
      <c r="O418" s="213"/>
      <c r="P418" s="214">
        <f>SUM(P419:P425)</f>
        <v>0</v>
      </c>
      <c r="Q418" s="213"/>
      <c r="R418" s="214">
        <f>SUM(R419:R425)</f>
        <v>0</v>
      </c>
      <c r="S418" s="213"/>
      <c r="T418" s="215">
        <f>SUM(T419:T425)</f>
        <v>0</v>
      </c>
      <c r="AR418" s="216" t="s">
        <v>79</v>
      </c>
      <c r="AT418" s="217" t="s">
        <v>68</v>
      </c>
      <c r="AU418" s="217" t="s">
        <v>77</v>
      </c>
      <c r="AY418" s="216" t="s">
        <v>174</v>
      </c>
      <c r="BK418" s="218">
        <f>SUM(BK419:BK425)</f>
        <v>0</v>
      </c>
    </row>
    <row r="419" s="1" customFormat="1" ht="38.25" customHeight="1">
      <c r="B419" s="46"/>
      <c r="C419" s="221" t="s">
        <v>401</v>
      </c>
      <c r="D419" s="221" t="s">
        <v>176</v>
      </c>
      <c r="E419" s="222" t="s">
        <v>2121</v>
      </c>
      <c r="F419" s="223" t="s">
        <v>2122</v>
      </c>
      <c r="G419" s="224" t="s">
        <v>272</v>
      </c>
      <c r="H419" s="225">
        <v>18</v>
      </c>
      <c r="I419" s="226"/>
      <c r="J419" s="227">
        <f>ROUND(I419*H419,2)</f>
        <v>0</v>
      </c>
      <c r="K419" s="223" t="s">
        <v>21</v>
      </c>
      <c r="L419" s="72"/>
      <c r="M419" s="228" t="s">
        <v>21</v>
      </c>
      <c r="N419" s="229" t="s">
        <v>40</v>
      </c>
      <c r="O419" s="47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4" t="s">
        <v>214</v>
      </c>
      <c r="AT419" s="24" t="s">
        <v>176</v>
      </c>
      <c r="AU419" s="24" t="s">
        <v>79</v>
      </c>
      <c r="AY419" s="24" t="s">
        <v>174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4" t="s">
        <v>77</v>
      </c>
      <c r="BK419" s="232">
        <f>ROUND(I419*H419,2)</f>
        <v>0</v>
      </c>
      <c r="BL419" s="24" t="s">
        <v>214</v>
      </c>
      <c r="BM419" s="24" t="s">
        <v>404</v>
      </c>
    </row>
    <row r="420" s="1" customFormat="1" ht="38.25" customHeight="1">
      <c r="B420" s="46"/>
      <c r="C420" s="221" t="s">
        <v>284</v>
      </c>
      <c r="D420" s="221" t="s">
        <v>176</v>
      </c>
      <c r="E420" s="222" t="s">
        <v>2123</v>
      </c>
      <c r="F420" s="223" t="s">
        <v>2124</v>
      </c>
      <c r="G420" s="224" t="s">
        <v>272</v>
      </c>
      <c r="H420" s="225">
        <v>12</v>
      </c>
      <c r="I420" s="226"/>
      <c r="J420" s="227">
        <f>ROUND(I420*H420,2)</f>
        <v>0</v>
      </c>
      <c r="K420" s="223" t="s">
        <v>21</v>
      </c>
      <c r="L420" s="72"/>
      <c r="M420" s="228" t="s">
        <v>21</v>
      </c>
      <c r="N420" s="229" t="s">
        <v>40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214</v>
      </c>
      <c r="AT420" s="24" t="s">
        <v>176</v>
      </c>
      <c r="AU420" s="24" t="s">
        <v>79</v>
      </c>
      <c r="AY420" s="24" t="s">
        <v>174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77</v>
      </c>
      <c r="BK420" s="232">
        <f>ROUND(I420*H420,2)</f>
        <v>0</v>
      </c>
      <c r="BL420" s="24" t="s">
        <v>214</v>
      </c>
      <c r="BM420" s="24" t="s">
        <v>407</v>
      </c>
    </row>
    <row r="421" s="1" customFormat="1" ht="16.5" customHeight="1">
      <c r="B421" s="46"/>
      <c r="C421" s="221" t="s">
        <v>409</v>
      </c>
      <c r="D421" s="221" t="s">
        <v>176</v>
      </c>
      <c r="E421" s="222" t="s">
        <v>2125</v>
      </c>
      <c r="F421" s="223" t="s">
        <v>2126</v>
      </c>
      <c r="G421" s="224" t="s">
        <v>201</v>
      </c>
      <c r="H421" s="225">
        <v>30.960000000000001</v>
      </c>
      <c r="I421" s="226"/>
      <c r="J421" s="227">
        <f>ROUND(I421*H421,2)</f>
        <v>0</v>
      </c>
      <c r="K421" s="223" t="s">
        <v>21</v>
      </c>
      <c r="L421" s="72"/>
      <c r="M421" s="228" t="s">
        <v>21</v>
      </c>
      <c r="N421" s="229" t="s">
        <v>40</v>
      </c>
      <c r="O421" s="47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AR421" s="24" t="s">
        <v>214</v>
      </c>
      <c r="AT421" s="24" t="s">
        <v>176</v>
      </c>
      <c r="AU421" s="24" t="s">
        <v>79</v>
      </c>
      <c r="AY421" s="24" t="s">
        <v>174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24" t="s">
        <v>77</v>
      </c>
      <c r="BK421" s="232">
        <f>ROUND(I421*H421,2)</f>
        <v>0</v>
      </c>
      <c r="BL421" s="24" t="s">
        <v>214</v>
      </c>
      <c r="BM421" s="24" t="s">
        <v>412</v>
      </c>
    </row>
    <row r="422" s="11" customFormat="1">
      <c r="B422" s="233"/>
      <c r="C422" s="234"/>
      <c r="D422" s="235" t="s">
        <v>182</v>
      </c>
      <c r="E422" s="236" t="s">
        <v>21</v>
      </c>
      <c r="F422" s="237" t="s">
        <v>2127</v>
      </c>
      <c r="G422" s="234"/>
      <c r="H422" s="238">
        <v>28.800000000000001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AT422" s="244" t="s">
        <v>182</v>
      </c>
      <c r="AU422" s="244" t="s">
        <v>79</v>
      </c>
      <c r="AV422" s="11" t="s">
        <v>79</v>
      </c>
      <c r="AW422" s="11" t="s">
        <v>33</v>
      </c>
      <c r="AX422" s="11" t="s">
        <v>69</v>
      </c>
      <c r="AY422" s="244" t="s">
        <v>174</v>
      </c>
    </row>
    <row r="423" s="11" customFormat="1">
      <c r="B423" s="233"/>
      <c r="C423" s="234"/>
      <c r="D423" s="235" t="s">
        <v>182</v>
      </c>
      <c r="E423" s="236" t="s">
        <v>21</v>
      </c>
      <c r="F423" s="237" t="s">
        <v>2128</v>
      </c>
      <c r="G423" s="234"/>
      <c r="H423" s="238">
        <v>2.1600000000000001</v>
      </c>
      <c r="I423" s="239"/>
      <c r="J423" s="234"/>
      <c r="K423" s="234"/>
      <c r="L423" s="240"/>
      <c r="M423" s="241"/>
      <c r="N423" s="242"/>
      <c r="O423" s="242"/>
      <c r="P423" s="242"/>
      <c r="Q423" s="242"/>
      <c r="R423" s="242"/>
      <c r="S423" s="242"/>
      <c r="T423" s="243"/>
      <c r="AT423" s="244" t="s">
        <v>182</v>
      </c>
      <c r="AU423" s="244" t="s">
        <v>79</v>
      </c>
      <c r="AV423" s="11" t="s">
        <v>79</v>
      </c>
      <c r="AW423" s="11" t="s">
        <v>33</v>
      </c>
      <c r="AX423" s="11" t="s">
        <v>69</v>
      </c>
      <c r="AY423" s="244" t="s">
        <v>174</v>
      </c>
    </row>
    <row r="424" s="12" customFormat="1">
      <c r="B424" s="245"/>
      <c r="C424" s="246"/>
      <c r="D424" s="235" t="s">
        <v>182</v>
      </c>
      <c r="E424" s="247" t="s">
        <v>21</v>
      </c>
      <c r="F424" s="248" t="s">
        <v>184</v>
      </c>
      <c r="G424" s="246"/>
      <c r="H424" s="249">
        <v>30.960000000000001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AT424" s="255" t="s">
        <v>182</v>
      </c>
      <c r="AU424" s="255" t="s">
        <v>79</v>
      </c>
      <c r="AV424" s="12" t="s">
        <v>181</v>
      </c>
      <c r="AW424" s="12" t="s">
        <v>33</v>
      </c>
      <c r="AX424" s="12" t="s">
        <v>77</v>
      </c>
      <c r="AY424" s="255" t="s">
        <v>174</v>
      </c>
    </row>
    <row r="425" s="1" customFormat="1" ht="16.5" customHeight="1">
      <c r="B425" s="46"/>
      <c r="C425" s="221" t="s">
        <v>288</v>
      </c>
      <c r="D425" s="221" t="s">
        <v>176</v>
      </c>
      <c r="E425" s="222" t="s">
        <v>1646</v>
      </c>
      <c r="F425" s="223" t="s">
        <v>1647</v>
      </c>
      <c r="G425" s="224" t="s">
        <v>1038</v>
      </c>
      <c r="H425" s="276"/>
      <c r="I425" s="226"/>
      <c r="J425" s="227">
        <f>ROUND(I425*H425,2)</f>
        <v>0</v>
      </c>
      <c r="K425" s="223" t="s">
        <v>180</v>
      </c>
      <c r="L425" s="72"/>
      <c r="M425" s="228" t="s">
        <v>21</v>
      </c>
      <c r="N425" s="229" t="s">
        <v>40</v>
      </c>
      <c r="O425" s="47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AR425" s="24" t="s">
        <v>214</v>
      </c>
      <c r="AT425" s="24" t="s">
        <v>176</v>
      </c>
      <c r="AU425" s="24" t="s">
        <v>79</v>
      </c>
      <c r="AY425" s="24" t="s">
        <v>174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24" t="s">
        <v>77</v>
      </c>
      <c r="BK425" s="232">
        <f>ROUND(I425*H425,2)</f>
        <v>0</v>
      </c>
      <c r="BL425" s="24" t="s">
        <v>214</v>
      </c>
      <c r="BM425" s="24" t="s">
        <v>416</v>
      </c>
    </row>
    <row r="426" s="10" customFormat="1" ht="29.88" customHeight="1">
      <c r="B426" s="205"/>
      <c r="C426" s="206"/>
      <c r="D426" s="207" t="s">
        <v>68</v>
      </c>
      <c r="E426" s="219" t="s">
        <v>1895</v>
      </c>
      <c r="F426" s="219" t="s">
        <v>1896</v>
      </c>
      <c r="G426" s="206"/>
      <c r="H426" s="206"/>
      <c r="I426" s="209"/>
      <c r="J426" s="220">
        <f>BK426</f>
        <v>0</v>
      </c>
      <c r="K426" s="206"/>
      <c r="L426" s="211"/>
      <c r="M426" s="212"/>
      <c r="N426" s="213"/>
      <c r="O426" s="213"/>
      <c r="P426" s="214">
        <f>SUM(P427:P455)</f>
        <v>0</v>
      </c>
      <c r="Q426" s="213"/>
      <c r="R426" s="214">
        <f>SUM(R427:R455)</f>
        <v>0.12592500000000001</v>
      </c>
      <c r="S426" s="213"/>
      <c r="T426" s="215">
        <f>SUM(T427:T455)</f>
        <v>0</v>
      </c>
      <c r="AR426" s="216" t="s">
        <v>79</v>
      </c>
      <c r="AT426" s="217" t="s">
        <v>68</v>
      </c>
      <c r="AU426" s="217" t="s">
        <v>77</v>
      </c>
      <c r="AY426" s="216" t="s">
        <v>174</v>
      </c>
      <c r="BK426" s="218">
        <f>SUM(BK427:BK455)</f>
        <v>0</v>
      </c>
    </row>
    <row r="427" s="1" customFormat="1" ht="38.25" customHeight="1">
      <c r="B427" s="46"/>
      <c r="C427" s="221" t="s">
        <v>417</v>
      </c>
      <c r="D427" s="221" t="s">
        <v>176</v>
      </c>
      <c r="E427" s="222" t="s">
        <v>2129</v>
      </c>
      <c r="F427" s="223" t="s">
        <v>2130</v>
      </c>
      <c r="G427" s="224" t="s">
        <v>201</v>
      </c>
      <c r="H427" s="225">
        <v>556</v>
      </c>
      <c r="I427" s="226"/>
      <c r="J427" s="227">
        <f>ROUND(I427*H427,2)</f>
        <v>0</v>
      </c>
      <c r="K427" s="223" t="s">
        <v>21</v>
      </c>
      <c r="L427" s="72"/>
      <c r="M427" s="228" t="s">
        <v>21</v>
      </c>
      <c r="N427" s="229" t="s">
        <v>40</v>
      </c>
      <c r="O427" s="47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AR427" s="24" t="s">
        <v>214</v>
      </c>
      <c r="AT427" s="24" t="s">
        <v>176</v>
      </c>
      <c r="AU427" s="24" t="s">
        <v>79</v>
      </c>
      <c r="AY427" s="24" t="s">
        <v>174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24" t="s">
        <v>77</v>
      </c>
      <c r="BK427" s="232">
        <f>ROUND(I427*H427,2)</f>
        <v>0</v>
      </c>
      <c r="BL427" s="24" t="s">
        <v>214</v>
      </c>
      <c r="BM427" s="24" t="s">
        <v>420</v>
      </c>
    </row>
    <row r="428" s="11" customFormat="1">
      <c r="B428" s="233"/>
      <c r="C428" s="234"/>
      <c r="D428" s="235" t="s">
        <v>182</v>
      </c>
      <c r="E428" s="236" t="s">
        <v>21</v>
      </c>
      <c r="F428" s="237" t="s">
        <v>2131</v>
      </c>
      <c r="G428" s="234"/>
      <c r="H428" s="238">
        <v>556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AT428" s="244" t="s">
        <v>182</v>
      </c>
      <c r="AU428" s="244" t="s">
        <v>79</v>
      </c>
      <c r="AV428" s="11" t="s">
        <v>79</v>
      </c>
      <c r="AW428" s="11" t="s">
        <v>33</v>
      </c>
      <c r="AX428" s="11" t="s">
        <v>69</v>
      </c>
      <c r="AY428" s="244" t="s">
        <v>174</v>
      </c>
    </row>
    <row r="429" s="12" customFormat="1">
      <c r="B429" s="245"/>
      <c r="C429" s="246"/>
      <c r="D429" s="235" t="s">
        <v>182</v>
      </c>
      <c r="E429" s="247" t="s">
        <v>21</v>
      </c>
      <c r="F429" s="248" t="s">
        <v>184</v>
      </c>
      <c r="G429" s="246"/>
      <c r="H429" s="249">
        <v>556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AT429" s="255" t="s">
        <v>182</v>
      </c>
      <c r="AU429" s="255" t="s">
        <v>79</v>
      </c>
      <c r="AV429" s="12" t="s">
        <v>181</v>
      </c>
      <c r="AW429" s="12" t="s">
        <v>33</v>
      </c>
      <c r="AX429" s="12" t="s">
        <v>77</v>
      </c>
      <c r="AY429" s="255" t="s">
        <v>174</v>
      </c>
    </row>
    <row r="430" s="1" customFormat="1" ht="16.5" customHeight="1">
      <c r="B430" s="46"/>
      <c r="C430" s="221" t="s">
        <v>292</v>
      </c>
      <c r="D430" s="221" t="s">
        <v>176</v>
      </c>
      <c r="E430" s="222" t="s">
        <v>2132</v>
      </c>
      <c r="F430" s="223" t="s">
        <v>2133</v>
      </c>
      <c r="G430" s="224" t="s">
        <v>201</v>
      </c>
      <c r="H430" s="225">
        <v>1367.2000000000001</v>
      </c>
      <c r="I430" s="226"/>
      <c r="J430" s="227">
        <f>ROUND(I430*H430,2)</f>
        <v>0</v>
      </c>
      <c r="K430" s="223" t="s">
        <v>21</v>
      </c>
      <c r="L430" s="72"/>
      <c r="M430" s="228" t="s">
        <v>21</v>
      </c>
      <c r="N430" s="229" t="s">
        <v>40</v>
      </c>
      <c r="O430" s="47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AR430" s="24" t="s">
        <v>214</v>
      </c>
      <c r="AT430" s="24" t="s">
        <v>176</v>
      </c>
      <c r="AU430" s="24" t="s">
        <v>79</v>
      </c>
      <c r="AY430" s="24" t="s">
        <v>174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24" t="s">
        <v>77</v>
      </c>
      <c r="BK430" s="232">
        <f>ROUND(I430*H430,2)</f>
        <v>0</v>
      </c>
      <c r="BL430" s="24" t="s">
        <v>214</v>
      </c>
      <c r="BM430" s="24" t="s">
        <v>423</v>
      </c>
    </row>
    <row r="431" s="11" customFormat="1">
      <c r="B431" s="233"/>
      <c r="C431" s="234"/>
      <c r="D431" s="235" t="s">
        <v>182</v>
      </c>
      <c r="E431" s="236" t="s">
        <v>21</v>
      </c>
      <c r="F431" s="237" t="s">
        <v>2005</v>
      </c>
      <c r="G431" s="234"/>
      <c r="H431" s="238">
        <v>523.10000000000002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AT431" s="244" t="s">
        <v>182</v>
      </c>
      <c r="AU431" s="244" t="s">
        <v>79</v>
      </c>
      <c r="AV431" s="11" t="s">
        <v>79</v>
      </c>
      <c r="AW431" s="11" t="s">
        <v>33</v>
      </c>
      <c r="AX431" s="11" t="s">
        <v>69</v>
      </c>
      <c r="AY431" s="244" t="s">
        <v>174</v>
      </c>
    </row>
    <row r="432" s="11" customFormat="1">
      <c r="B432" s="233"/>
      <c r="C432" s="234"/>
      <c r="D432" s="235" t="s">
        <v>182</v>
      </c>
      <c r="E432" s="236" t="s">
        <v>21</v>
      </c>
      <c r="F432" s="237" t="s">
        <v>2006</v>
      </c>
      <c r="G432" s="234"/>
      <c r="H432" s="238">
        <v>539.5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AT432" s="244" t="s">
        <v>182</v>
      </c>
      <c r="AU432" s="244" t="s">
        <v>79</v>
      </c>
      <c r="AV432" s="11" t="s">
        <v>79</v>
      </c>
      <c r="AW432" s="11" t="s">
        <v>33</v>
      </c>
      <c r="AX432" s="11" t="s">
        <v>69</v>
      </c>
      <c r="AY432" s="244" t="s">
        <v>174</v>
      </c>
    </row>
    <row r="433" s="11" customFormat="1">
      <c r="B433" s="233"/>
      <c r="C433" s="234"/>
      <c r="D433" s="235" t="s">
        <v>182</v>
      </c>
      <c r="E433" s="236" t="s">
        <v>21</v>
      </c>
      <c r="F433" s="237" t="s">
        <v>2007</v>
      </c>
      <c r="G433" s="234"/>
      <c r="H433" s="238">
        <v>110.2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AT433" s="244" t="s">
        <v>182</v>
      </c>
      <c r="AU433" s="244" t="s">
        <v>79</v>
      </c>
      <c r="AV433" s="11" t="s">
        <v>79</v>
      </c>
      <c r="AW433" s="11" t="s">
        <v>33</v>
      </c>
      <c r="AX433" s="11" t="s">
        <v>69</v>
      </c>
      <c r="AY433" s="244" t="s">
        <v>174</v>
      </c>
    </row>
    <row r="434" s="11" customFormat="1">
      <c r="B434" s="233"/>
      <c r="C434" s="234"/>
      <c r="D434" s="235" t="s">
        <v>182</v>
      </c>
      <c r="E434" s="236" t="s">
        <v>21</v>
      </c>
      <c r="F434" s="237" t="s">
        <v>2008</v>
      </c>
      <c r="G434" s="234"/>
      <c r="H434" s="238">
        <v>44.600000000000001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AT434" s="244" t="s">
        <v>182</v>
      </c>
      <c r="AU434" s="244" t="s">
        <v>79</v>
      </c>
      <c r="AV434" s="11" t="s">
        <v>79</v>
      </c>
      <c r="AW434" s="11" t="s">
        <v>33</v>
      </c>
      <c r="AX434" s="11" t="s">
        <v>69</v>
      </c>
      <c r="AY434" s="244" t="s">
        <v>174</v>
      </c>
    </row>
    <row r="435" s="14" customFormat="1">
      <c r="B435" s="281"/>
      <c r="C435" s="282"/>
      <c r="D435" s="235" t="s">
        <v>182</v>
      </c>
      <c r="E435" s="283" t="s">
        <v>21</v>
      </c>
      <c r="F435" s="284" t="s">
        <v>1949</v>
      </c>
      <c r="G435" s="282"/>
      <c r="H435" s="285">
        <v>1217.4000000000001</v>
      </c>
      <c r="I435" s="286"/>
      <c r="J435" s="282"/>
      <c r="K435" s="282"/>
      <c r="L435" s="287"/>
      <c r="M435" s="288"/>
      <c r="N435" s="289"/>
      <c r="O435" s="289"/>
      <c r="P435" s="289"/>
      <c r="Q435" s="289"/>
      <c r="R435" s="289"/>
      <c r="S435" s="289"/>
      <c r="T435" s="290"/>
      <c r="AT435" s="291" t="s">
        <v>182</v>
      </c>
      <c r="AU435" s="291" t="s">
        <v>79</v>
      </c>
      <c r="AV435" s="14" t="s">
        <v>188</v>
      </c>
      <c r="AW435" s="14" t="s">
        <v>33</v>
      </c>
      <c r="AX435" s="14" t="s">
        <v>69</v>
      </c>
      <c r="AY435" s="291" t="s">
        <v>174</v>
      </c>
    </row>
    <row r="436" s="13" customFormat="1">
      <c r="B436" s="256"/>
      <c r="C436" s="257"/>
      <c r="D436" s="235" t="s">
        <v>182</v>
      </c>
      <c r="E436" s="258" t="s">
        <v>21</v>
      </c>
      <c r="F436" s="259" t="s">
        <v>2134</v>
      </c>
      <c r="G436" s="257"/>
      <c r="H436" s="258" t="s">
        <v>21</v>
      </c>
      <c r="I436" s="260"/>
      <c r="J436" s="257"/>
      <c r="K436" s="257"/>
      <c r="L436" s="261"/>
      <c r="M436" s="262"/>
      <c r="N436" s="263"/>
      <c r="O436" s="263"/>
      <c r="P436" s="263"/>
      <c r="Q436" s="263"/>
      <c r="R436" s="263"/>
      <c r="S436" s="263"/>
      <c r="T436" s="264"/>
      <c r="AT436" s="265" t="s">
        <v>182</v>
      </c>
      <c r="AU436" s="265" t="s">
        <v>79</v>
      </c>
      <c r="AV436" s="13" t="s">
        <v>77</v>
      </c>
      <c r="AW436" s="13" t="s">
        <v>33</v>
      </c>
      <c r="AX436" s="13" t="s">
        <v>69</v>
      </c>
      <c r="AY436" s="265" t="s">
        <v>174</v>
      </c>
    </row>
    <row r="437" s="11" customFormat="1">
      <c r="B437" s="233"/>
      <c r="C437" s="234"/>
      <c r="D437" s="235" t="s">
        <v>182</v>
      </c>
      <c r="E437" s="236" t="s">
        <v>21</v>
      </c>
      <c r="F437" s="237" t="s">
        <v>1951</v>
      </c>
      <c r="G437" s="234"/>
      <c r="H437" s="238">
        <v>61.399999999999999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AT437" s="244" t="s">
        <v>182</v>
      </c>
      <c r="AU437" s="244" t="s">
        <v>79</v>
      </c>
      <c r="AV437" s="11" t="s">
        <v>79</v>
      </c>
      <c r="AW437" s="11" t="s">
        <v>33</v>
      </c>
      <c r="AX437" s="11" t="s">
        <v>69</v>
      </c>
      <c r="AY437" s="244" t="s">
        <v>174</v>
      </c>
    </row>
    <row r="438" s="11" customFormat="1">
      <c r="B438" s="233"/>
      <c r="C438" s="234"/>
      <c r="D438" s="235" t="s">
        <v>182</v>
      </c>
      <c r="E438" s="236" t="s">
        <v>21</v>
      </c>
      <c r="F438" s="237" t="s">
        <v>1952</v>
      </c>
      <c r="G438" s="234"/>
      <c r="H438" s="238">
        <v>71.099999999999994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AT438" s="244" t="s">
        <v>182</v>
      </c>
      <c r="AU438" s="244" t="s">
        <v>79</v>
      </c>
      <c r="AV438" s="11" t="s">
        <v>79</v>
      </c>
      <c r="AW438" s="11" t="s">
        <v>33</v>
      </c>
      <c r="AX438" s="11" t="s">
        <v>69</v>
      </c>
      <c r="AY438" s="244" t="s">
        <v>174</v>
      </c>
    </row>
    <row r="439" s="11" customFormat="1">
      <c r="B439" s="233"/>
      <c r="C439" s="234"/>
      <c r="D439" s="235" t="s">
        <v>182</v>
      </c>
      <c r="E439" s="236" t="s">
        <v>21</v>
      </c>
      <c r="F439" s="237" t="s">
        <v>1953</v>
      </c>
      <c r="G439" s="234"/>
      <c r="H439" s="238">
        <v>12.1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AT439" s="244" t="s">
        <v>182</v>
      </c>
      <c r="AU439" s="244" t="s">
        <v>79</v>
      </c>
      <c r="AV439" s="11" t="s">
        <v>79</v>
      </c>
      <c r="AW439" s="11" t="s">
        <v>33</v>
      </c>
      <c r="AX439" s="11" t="s">
        <v>69</v>
      </c>
      <c r="AY439" s="244" t="s">
        <v>174</v>
      </c>
    </row>
    <row r="440" s="11" customFormat="1">
      <c r="B440" s="233"/>
      <c r="C440" s="234"/>
      <c r="D440" s="235" t="s">
        <v>182</v>
      </c>
      <c r="E440" s="236" t="s">
        <v>21</v>
      </c>
      <c r="F440" s="237" t="s">
        <v>1954</v>
      </c>
      <c r="G440" s="234"/>
      <c r="H440" s="238">
        <v>5.2000000000000002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AT440" s="244" t="s">
        <v>182</v>
      </c>
      <c r="AU440" s="244" t="s">
        <v>79</v>
      </c>
      <c r="AV440" s="11" t="s">
        <v>79</v>
      </c>
      <c r="AW440" s="11" t="s">
        <v>33</v>
      </c>
      <c r="AX440" s="11" t="s">
        <v>69</v>
      </c>
      <c r="AY440" s="244" t="s">
        <v>174</v>
      </c>
    </row>
    <row r="441" s="14" customFormat="1">
      <c r="B441" s="281"/>
      <c r="C441" s="282"/>
      <c r="D441" s="235" t="s">
        <v>182</v>
      </c>
      <c r="E441" s="283" t="s">
        <v>21</v>
      </c>
      <c r="F441" s="284" t="s">
        <v>1949</v>
      </c>
      <c r="G441" s="282"/>
      <c r="H441" s="285">
        <v>149.80000000000001</v>
      </c>
      <c r="I441" s="286"/>
      <c r="J441" s="282"/>
      <c r="K441" s="282"/>
      <c r="L441" s="287"/>
      <c r="M441" s="288"/>
      <c r="N441" s="289"/>
      <c r="O441" s="289"/>
      <c r="P441" s="289"/>
      <c r="Q441" s="289"/>
      <c r="R441" s="289"/>
      <c r="S441" s="289"/>
      <c r="T441" s="290"/>
      <c r="AT441" s="291" t="s">
        <v>182</v>
      </c>
      <c r="AU441" s="291" t="s">
        <v>79</v>
      </c>
      <c r="AV441" s="14" t="s">
        <v>188</v>
      </c>
      <c r="AW441" s="14" t="s">
        <v>33</v>
      </c>
      <c r="AX441" s="14" t="s">
        <v>69</v>
      </c>
      <c r="AY441" s="291" t="s">
        <v>174</v>
      </c>
    </row>
    <row r="442" s="12" customFormat="1">
      <c r="B442" s="245"/>
      <c r="C442" s="246"/>
      <c r="D442" s="235" t="s">
        <v>182</v>
      </c>
      <c r="E442" s="247" t="s">
        <v>21</v>
      </c>
      <c r="F442" s="248" t="s">
        <v>184</v>
      </c>
      <c r="G442" s="246"/>
      <c r="H442" s="249">
        <v>1367.2000000000001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AT442" s="255" t="s">
        <v>182</v>
      </c>
      <c r="AU442" s="255" t="s">
        <v>79</v>
      </c>
      <c r="AV442" s="12" t="s">
        <v>181</v>
      </c>
      <c r="AW442" s="12" t="s">
        <v>33</v>
      </c>
      <c r="AX442" s="12" t="s">
        <v>77</v>
      </c>
      <c r="AY442" s="255" t="s">
        <v>174</v>
      </c>
    </row>
    <row r="443" s="1" customFormat="1" ht="16.5" customHeight="1">
      <c r="B443" s="46"/>
      <c r="C443" s="221" t="s">
        <v>424</v>
      </c>
      <c r="D443" s="221" t="s">
        <v>176</v>
      </c>
      <c r="E443" s="222" t="s">
        <v>2135</v>
      </c>
      <c r="F443" s="223" t="s">
        <v>2136</v>
      </c>
      <c r="G443" s="224" t="s">
        <v>201</v>
      </c>
      <c r="H443" s="225">
        <v>2971.8000000000002</v>
      </c>
      <c r="I443" s="226"/>
      <c r="J443" s="227">
        <f>ROUND(I443*H443,2)</f>
        <v>0</v>
      </c>
      <c r="K443" s="223" t="s">
        <v>21</v>
      </c>
      <c r="L443" s="72"/>
      <c r="M443" s="228" t="s">
        <v>21</v>
      </c>
      <c r="N443" s="229" t="s">
        <v>40</v>
      </c>
      <c r="O443" s="47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AR443" s="24" t="s">
        <v>214</v>
      </c>
      <c r="AT443" s="24" t="s">
        <v>176</v>
      </c>
      <c r="AU443" s="24" t="s">
        <v>79</v>
      </c>
      <c r="AY443" s="24" t="s">
        <v>174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77</v>
      </c>
      <c r="BK443" s="232">
        <f>ROUND(I443*H443,2)</f>
        <v>0</v>
      </c>
      <c r="BL443" s="24" t="s">
        <v>214</v>
      </c>
      <c r="BM443" s="24" t="s">
        <v>427</v>
      </c>
    </row>
    <row r="444" s="11" customFormat="1">
      <c r="B444" s="233"/>
      <c r="C444" s="234"/>
      <c r="D444" s="235" t="s">
        <v>182</v>
      </c>
      <c r="E444" s="236" t="s">
        <v>21</v>
      </c>
      <c r="F444" s="237" t="s">
        <v>2003</v>
      </c>
      <c r="G444" s="234"/>
      <c r="H444" s="238">
        <v>638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182</v>
      </c>
      <c r="AU444" s="244" t="s">
        <v>79</v>
      </c>
      <c r="AV444" s="11" t="s">
        <v>79</v>
      </c>
      <c r="AW444" s="11" t="s">
        <v>33</v>
      </c>
      <c r="AX444" s="11" t="s">
        <v>69</v>
      </c>
      <c r="AY444" s="244" t="s">
        <v>174</v>
      </c>
    </row>
    <row r="445" s="11" customFormat="1">
      <c r="B445" s="233"/>
      <c r="C445" s="234"/>
      <c r="D445" s="235" t="s">
        <v>182</v>
      </c>
      <c r="E445" s="236" t="s">
        <v>21</v>
      </c>
      <c r="F445" s="237" t="s">
        <v>2004</v>
      </c>
      <c r="G445" s="234"/>
      <c r="H445" s="238">
        <v>847.89999999999998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AT445" s="244" t="s">
        <v>182</v>
      </c>
      <c r="AU445" s="244" t="s">
        <v>79</v>
      </c>
      <c r="AV445" s="11" t="s">
        <v>79</v>
      </c>
      <c r="AW445" s="11" t="s">
        <v>33</v>
      </c>
      <c r="AX445" s="11" t="s">
        <v>69</v>
      </c>
      <c r="AY445" s="244" t="s">
        <v>174</v>
      </c>
    </row>
    <row r="446" s="14" customFormat="1">
      <c r="B446" s="281"/>
      <c r="C446" s="282"/>
      <c r="D446" s="235" t="s">
        <v>182</v>
      </c>
      <c r="E446" s="283" t="s">
        <v>21</v>
      </c>
      <c r="F446" s="284" t="s">
        <v>1949</v>
      </c>
      <c r="G446" s="282"/>
      <c r="H446" s="285">
        <v>1485.9000000000001</v>
      </c>
      <c r="I446" s="286"/>
      <c r="J446" s="282"/>
      <c r="K446" s="282"/>
      <c r="L446" s="287"/>
      <c r="M446" s="288"/>
      <c r="N446" s="289"/>
      <c r="O446" s="289"/>
      <c r="P446" s="289"/>
      <c r="Q446" s="289"/>
      <c r="R446" s="289"/>
      <c r="S446" s="289"/>
      <c r="T446" s="290"/>
      <c r="AT446" s="291" t="s">
        <v>182</v>
      </c>
      <c r="AU446" s="291" t="s">
        <v>79</v>
      </c>
      <c r="AV446" s="14" t="s">
        <v>188</v>
      </c>
      <c r="AW446" s="14" t="s">
        <v>33</v>
      </c>
      <c r="AX446" s="14" t="s">
        <v>69</v>
      </c>
      <c r="AY446" s="291" t="s">
        <v>174</v>
      </c>
    </row>
    <row r="447" s="13" customFormat="1">
      <c r="B447" s="256"/>
      <c r="C447" s="257"/>
      <c r="D447" s="235" t="s">
        <v>182</v>
      </c>
      <c r="E447" s="258" t="s">
        <v>21</v>
      </c>
      <c r="F447" s="259" t="s">
        <v>2134</v>
      </c>
      <c r="G447" s="257"/>
      <c r="H447" s="258" t="s">
        <v>21</v>
      </c>
      <c r="I447" s="260"/>
      <c r="J447" s="257"/>
      <c r="K447" s="257"/>
      <c r="L447" s="261"/>
      <c r="M447" s="262"/>
      <c r="N447" s="263"/>
      <c r="O447" s="263"/>
      <c r="P447" s="263"/>
      <c r="Q447" s="263"/>
      <c r="R447" s="263"/>
      <c r="S447" s="263"/>
      <c r="T447" s="264"/>
      <c r="AT447" s="265" t="s">
        <v>182</v>
      </c>
      <c r="AU447" s="265" t="s">
        <v>79</v>
      </c>
      <c r="AV447" s="13" t="s">
        <v>77</v>
      </c>
      <c r="AW447" s="13" t="s">
        <v>33</v>
      </c>
      <c r="AX447" s="13" t="s">
        <v>69</v>
      </c>
      <c r="AY447" s="265" t="s">
        <v>174</v>
      </c>
    </row>
    <row r="448" s="11" customFormat="1">
      <c r="B448" s="233"/>
      <c r="C448" s="234"/>
      <c r="D448" s="235" t="s">
        <v>182</v>
      </c>
      <c r="E448" s="236" t="s">
        <v>21</v>
      </c>
      <c r="F448" s="237" t="s">
        <v>2003</v>
      </c>
      <c r="G448" s="234"/>
      <c r="H448" s="238">
        <v>638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AT448" s="244" t="s">
        <v>182</v>
      </c>
      <c r="AU448" s="244" t="s">
        <v>79</v>
      </c>
      <c r="AV448" s="11" t="s">
        <v>79</v>
      </c>
      <c r="AW448" s="11" t="s">
        <v>33</v>
      </c>
      <c r="AX448" s="11" t="s">
        <v>69</v>
      </c>
      <c r="AY448" s="244" t="s">
        <v>174</v>
      </c>
    </row>
    <row r="449" s="11" customFormat="1">
      <c r="B449" s="233"/>
      <c r="C449" s="234"/>
      <c r="D449" s="235" t="s">
        <v>182</v>
      </c>
      <c r="E449" s="236" t="s">
        <v>21</v>
      </c>
      <c r="F449" s="237" t="s">
        <v>2004</v>
      </c>
      <c r="G449" s="234"/>
      <c r="H449" s="238">
        <v>847.89999999999998</v>
      </c>
      <c r="I449" s="239"/>
      <c r="J449" s="234"/>
      <c r="K449" s="234"/>
      <c r="L449" s="240"/>
      <c r="M449" s="241"/>
      <c r="N449" s="242"/>
      <c r="O449" s="242"/>
      <c r="P449" s="242"/>
      <c r="Q449" s="242"/>
      <c r="R449" s="242"/>
      <c r="S449" s="242"/>
      <c r="T449" s="243"/>
      <c r="AT449" s="244" t="s">
        <v>182</v>
      </c>
      <c r="AU449" s="244" t="s">
        <v>79</v>
      </c>
      <c r="AV449" s="11" t="s">
        <v>79</v>
      </c>
      <c r="AW449" s="11" t="s">
        <v>33</v>
      </c>
      <c r="AX449" s="11" t="s">
        <v>69</v>
      </c>
      <c r="AY449" s="244" t="s">
        <v>174</v>
      </c>
    </row>
    <row r="450" s="14" customFormat="1">
      <c r="B450" s="281"/>
      <c r="C450" s="282"/>
      <c r="D450" s="235" t="s">
        <v>182</v>
      </c>
      <c r="E450" s="283" t="s">
        <v>21</v>
      </c>
      <c r="F450" s="284" t="s">
        <v>1949</v>
      </c>
      <c r="G450" s="282"/>
      <c r="H450" s="285">
        <v>1485.9000000000001</v>
      </c>
      <c r="I450" s="286"/>
      <c r="J450" s="282"/>
      <c r="K450" s="282"/>
      <c r="L450" s="287"/>
      <c r="M450" s="288"/>
      <c r="N450" s="289"/>
      <c r="O450" s="289"/>
      <c r="P450" s="289"/>
      <c r="Q450" s="289"/>
      <c r="R450" s="289"/>
      <c r="S450" s="289"/>
      <c r="T450" s="290"/>
      <c r="AT450" s="291" t="s">
        <v>182</v>
      </c>
      <c r="AU450" s="291" t="s">
        <v>79</v>
      </c>
      <c r="AV450" s="14" t="s">
        <v>188</v>
      </c>
      <c r="AW450" s="14" t="s">
        <v>33</v>
      </c>
      <c r="AX450" s="14" t="s">
        <v>69</v>
      </c>
      <c r="AY450" s="291" t="s">
        <v>174</v>
      </c>
    </row>
    <row r="451" s="12" customFormat="1">
      <c r="B451" s="245"/>
      <c r="C451" s="246"/>
      <c r="D451" s="235" t="s">
        <v>182</v>
      </c>
      <c r="E451" s="247" t="s">
        <v>21</v>
      </c>
      <c r="F451" s="248" t="s">
        <v>184</v>
      </c>
      <c r="G451" s="246"/>
      <c r="H451" s="249">
        <v>2971.8000000000002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AT451" s="255" t="s">
        <v>182</v>
      </c>
      <c r="AU451" s="255" t="s">
        <v>79</v>
      </c>
      <c r="AV451" s="12" t="s">
        <v>181</v>
      </c>
      <c r="AW451" s="12" t="s">
        <v>33</v>
      </c>
      <c r="AX451" s="12" t="s">
        <v>77</v>
      </c>
      <c r="AY451" s="255" t="s">
        <v>174</v>
      </c>
    </row>
    <row r="452" s="1" customFormat="1" ht="25.5" customHeight="1">
      <c r="B452" s="46"/>
      <c r="C452" s="221" t="s">
        <v>299</v>
      </c>
      <c r="D452" s="221" t="s">
        <v>176</v>
      </c>
      <c r="E452" s="222" t="s">
        <v>2137</v>
      </c>
      <c r="F452" s="223" t="s">
        <v>2138</v>
      </c>
      <c r="G452" s="224" t="s">
        <v>201</v>
      </c>
      <c r="H452" s="225">
        <v>547.5</v>
      </c>
      <c r="I452" s="226"/>
      <c r="J452" s="227">
        <f>ROUND(I452*H452,2)</f>
        <v>0</v>
      </c>
      <c r="K452" s="223" t="s">
        <v>180</v>
      </c>
      <c r="L452" s="72"/>
      <c r="M452" s="228" t="s">
        <v>21</v>
      </c>
      <c r="N452" s="229" t="s">
        <v>40</v>
      </c>
      <c r="O452" s="47"/>
      <c r="P452" s="230">
        <f>O452*H452</f>
        <v>0</v>
      </c>
      <c r="Q452" s="230">
        <v>0.00023000000000000001</v>
      </c>
      <c r="R452" s="230">
        <f>Q452*H452</f>
        <v>0.12592500000000001</v>
      </c>
      <c r="S452" s="230">
        <v>0</v>
      </c>
      <c r="T452" s="231">
        <f>S452*H452</f>
        <v>0</v>
      </c>
      <c r="AR452" s="24" t="s">
        <v>214</v>
      </c>
      <c r="AT452" s="24" t="s">
        <v>176</v>
      </c>
      <c r="AU452" s="24" t="s">
        <v>79</v>
      </c>
      <c r="AY452" s="24" t="s">
        <v>174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24" t="s">
        <v>77</v>
      </c>
      <c r="BK452" s="232">
        <f>ROUND(I452*H452,2)</f>
        <v>0</v>
      </c>
      <c r="BL452" s="24" t="s">
        <v>214</v>
      </c>
      <c r="BM452" s="24" t="s">
        <v>431</v>
      </c>
    </row>
    <row r="453" s="11" customFormat="1">
      <c r="B453" s="233"/>
      <c r="C453" s="234"/>
      <c r="D453" s="235" t="s">
        <v>182</v>
      </c>
      <c r="E453" s="236" t="s">
        <v>21</v>
      </c>
      <c r="F453" s="237" t="s">
        <v>2139</v>
      </c>
      <c r="G453" s="234"/>
      <c r="H453" s="238">
        <v>286.5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AT453" s="244" t="s">
        <v>182</v>
      </c>
      <c r="AU453" s="244" t="s">
        <v>79</v>
      </c>
      <c r="AV453" s="11" t="s">
        <v>79</v>
      </c>
      <c r="AW453" s="11" t="s">
        <v>33</v>
      </c>
      <c r="AX453" s="11" t="s">
        <v>69</v>
      </c>
      <c r="AY453" s="244" t="s">
        <v>174</v>
      </c>
    </row>
    <row r="454" s="11" customFormat="1">
      <c r="B454" s="233"/>
      <c r="C454" s="234"/>
      <c r="D454" s="235" t="s">
        <v>182</v>
      </c>
      <c r="E454" s="236" t="s">
        <v>21</v>
      </c>
      <c r="F454" s="237" t="s">
        <v>2140</v>
      </c>
      <c r="G454" s="234"/>
      <c r="H454" s="238">
        <v>261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AT454" s="244" t="s">
        <v>182</v>
      </c>
      <c r="AU454" s="244" t="s">
        <v>79</v>
      </c>
      <c r="AV454" s="11" t="s">
        <v>79</v>
      </c>
      <c r="AW454" s="11" t="s">
        <v>33</v>
      </c>
      <c r="AX454" s="11" t="s">
        <v>69</v>
      </c>
      <c r="AY454" s="244" t="s">
        <v>174</v>
      </c>
    </row>
    <row r="455" s="12" customFormat="1">
      <c r="B455" s="245"/>
      <c r="C455" s="246"/>
      <c r="D455" s="235" t="s">
        <v>182</v>
      </c>
      <c r="E455" s="247" t="s">
        <v>21</v>
      </c>
      <c r="F455" s="248" t="s">
        <v>184</v>
      </c>
      <c r="G455" s="246"/>
      <c r="H455" s="249">
        <v>547.5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AT455" s="255" t="s">
        <v>182</v>
      </c>
      <c r="AU455" s="255" t="s">
        <v>79</v>
      </c>
      <c r="AV455" s="12" t="s">
        <v>181</v>
      </c>
      <c r="AW455" s="12" t="s">
        <v>33</v>
      </c>
      <c r="AX455" s="12" t="s">
        <v>77</v>
      </c>
      <c r="AY455" s="255" t="s">
        <v>174</v>
      </c>
    </row>
    <row r="456" s="10" customFormat="1" ht="37.44" customHeight="1">
      <c r="B456" s="205"/>
      <c r="C456" s="206"/>
      <c r="D456" s="207" t="s">
        <v>68</v>
      </c>
      <c r="E456" s="208" t="s">
        <v>258</v>
      </c>
      <c r="F456" s="208" t="s">
        <v>2141</v>
      </c>
      <c r="G456" s="206"/>
      <c r="H456" s="206"/>
      <c r="I456" s="209"/>
      <c r="J456" s="210">
        <f>BK456</f>
        <v>0</v>
      </c>
      <c r="K456" s="206"/>
      <c r="L456" s="211"/>
      <c r="M456" s="212"/>
      <c r="N456" s="213"/>
      <c r="O456" s="213"/>
      <c r="P456" s="214">
        <f>P457</f>
        <v>0</v>
      </c>
      <c r="Q456" s="213"/>
      <c r="R456" s="214">
        <f>R457</f>
        <v>0</v>
      </c>
      <c r="S456" s="213"/>
      <c r="T456" s="215">
        <f>T457</f>
        <v>0</v>
      </c>
      <c r="AR456" s="216" t="s">
        <v>188</v>
      </c>
      <c r="AT456" s="217" t="s">
        <v>68</v>
      </c>
      <c r="AU456" s="217" t="s">
        <v>69</v>
      </c>
      <c r="AY456" s="216" t="s">
        <v>174</v>
      </c>
      <c r="BK456" s="218">
        <f>BK457</f>
        <v>0</v>
      </c>
    </row>
    <row r="457" s="10" customFormat="1" ht="19.92" customHeight="1">
      <c r="B457" s="205"/>
      <c r="C457" s="206"/>
      <c r="D457" s="207" t="s">
        <v>68</v>
      </c>
      <c r="E457" s="219" t="s">
        <v>2142</v>
      </c>
      <c r="F457" s="219" t="s">
        <v>2143</v>
      </c>
      <c r="G457" s="206"/>
      <c r="H457" s="206"/>
      <c r="I457" s="209"/>
      <c r="J457" s="220">
        <f>BK457</f>
        <v>0</v>
      </c>
      <c r="K457" s="206"/>
      <c r="L457" s="211"/>
      <c r="M457" s="212"/>
      <c r="N457" s="213"/>
      <c r="O457" s="213"/>
      <c r="P457" s="214">
        <f>SUM(P458:P459)</f>
        <v>0</v>
      </c>
      <c r="Q457" s="213"/>
      <c r="R457" s="214">
        <f>SUM(R458:R459)</f>
        <v>0</v>
      </c>
      <c r="S457" s="213"/>
      <c r="T457" s="215">
        <f>SUM(T458:T459)</f>
        <v>0</v>
      </c>
      <c r="AR457" s="216" t="s">
        <v>188</v>
      </c>
      <c r="AT457" s="217" t="s">
        <v>68</v>
      </c>
      <c r="AU457" s="217" t="s">
        <v>77</v>
      </c>
      <c r="AY457" s="216" t="s">
        <v>174</v>
      </c>
      <c r="BK457" s="218">
        <f>SUM(BK458:BK459)</f>
        <v>0</v>
      </c>
    </row>
    <row r="458" s="1" customFormat="1" ht="25.5" customHeight="1">
      <c r="B458" s="46"/>
      <c r="C458" s="221" t="s">
        <v>433</v>
      </c>
      <c r="D458" s="221" t="s">
        <v>176</v>
      </c>
      <c r="E458" s="222" t="s">
        <v>2144</v>
      </c>
      <c r="F458" s="223" t="s">
        <v>2145</v>
      </c>
      <c r="G458" s="224" t="s">
        <v>384</v>
      </c>
      <c r="H458" s="225">
        <v>1</v>
      </c>
      <c r="I458" s="226"/>
      <c r="J458" s="227">
        <f>ROUND(I458*H458,2)</f>
        <v>0</v>
      </c>
      <c r="K458" s="223" t="s">
        <v>21</v>
      </c>
      <c r="L458" s="72"/>
      <c r="M458" s="228" t="s">
        <v>21</v>
      </c>
      <c r="N458" s="229" t="s">
        <v>40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AR458" s="24" t="s">
        <v>326</v>
      </c>
      <c r="AT458" s="24" t="s">
        <v>176</v>
      </c>
      <c r="AU458" s="24" t="s">
        <v>79</v>
      </c>
      <c r="AY458" s="24" t="s">
        <v>174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77</v>
      </c>
      <c r="BK458" s="232">
        <f>ROUND(I458*H458,2)</f>
        <v>0</v>
      </c>
      <c r="BL458" s="24" t="s">
        <v>326</v>
      </c>
      <c r="BM458" s="24" t="s">
        <v>436</v>
      </c>
    </row>
    <row r="459" s="1" customFormat="1" ht="38.25" customHeight="1">
      <c r="B459" s="46"/>
      <c r="C459" s="221" t="s">
        <v>306</v>
      </c>
      <c r="D459" s="221" t="s">
        <v>176</v>
      </c>
      <c r="E459" s="222" t="s">
        <v>2146</v>
      </c>
      <c r="F459" s="223" t="s">
        <v>2147</v>
      </c>
      <c r="G459" s="224" t="s">
        <v>384</v>
      </c>
      <c r="H459" s="225">
        <v>1</v>
      </c>
      <c r="I459" s="226"/>
      <c r="J459" s="227">
        <f>ROUND(I459*H459,2)</f>
        <v>0</v>
      </c>
      <c r="K459" s="223" t="s">
        <v>21</v>
      </c>
      <c r="L459" s="72"/>
      <c r="M459" s="228" t="s">
        <v>21</v>
      </c>
      <c r="N459" s="229" t="s">
        <v>40</v>
      </c>
      <c r="O459" s="47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AR459" s="24" t="s">
        <v>326</v>
      </c>
      <c r="AT459" s="24" t="s">
        <v>176</v>
      </c>
      <c r="AU459" s="24" t="s">
        <v>79</v>
      </c>
      <c r="AY459" s="24" t="s">
        <v>174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4" t="s">
        <v>77</v>
      </c>
      <c r="BK459" s="232">
        <f>ROUND(I459*H459,2)</f>
        <v>0</v>
      </c>
      <c r="BL459" s="24" t="s">
        <v>326</v>
      </c>
      <c r="BM459" s="24" t="s">
        <v>442</v>
      </c>
    </row>
    <row r="460" s="10" customFormat="1" ht="37.44" customHeight="1">
      <c r="B460" s="205"/>
      <c r="C460" s="206"/>
      <c r="D460" s="207" t="s">
        <v>68</v>
      </c>
      <c r="E460" s="208" t="s">
        <v>2148</v>
      </c>
      <c r="F460" s="208" t="s">
        <v>2149</v>
      </c>
      <c r="G460" s="206"/>
      <c r="H460" s="206"/>
      <c r="I460" s="209"/>
      <c r="J460" s="210">
        <f>BK460</f>
        <v>0</v>
      </c>
      <c r="K460" s="206"/>
      <c r="L460" s="211"/>
      <c r="M460" s="212"/>
      <c r="N460" s="213"/>
      <c r="O460" s="213"/>
      <c r="P460" s="214">
        <f>P461</f>
        <v>0</v>
      </c>
      <c r="Q460" s="213"/>
      <c r="R460" s="214">
        <f>R461</f>
        <v>0</v>
      </c>
      <c r="S460" s="213"/>
      <c r="T460" s="215">
        <f>T461</f>
        <v>0</v>
      </c>
      <c r="AR460" s="216" t="s">
        <v>181</v>
      </c>
      <c r="AT460" s="217" t="s">
        <v>68</v>
      </c>
      <c r="AU460" s="217" t="s">
        <v>69</v>
      </c>
      <c r="AY460" s="216" t="s">
        <v>174</v>
      </c>
      <c r="BK460" s="218">
        <f>BK461</f>
        <v>0</v>
      </c>
    </row>
    <row r="461" s="10" customFormat="1" ht="19.92" customHeight="1">
      <c r="B461" s="205"/>
      <c r="C461" s="206"/>
      <c r="D461" s="207" t="s">
        <v>68</v>
      </c>
      <c r="E461" s="219" t="s">
        <v>323</v>
      </c>
      <c r="F461" s="219" t="s">
        <v>2150</v>
      </c>
      <c r="G461" s="206"/>
      <c r="H461" s="206"/>
      <c r="I461" s="209"/>
      <c r="J461" s="220">
        <f>BK461</f>
        <v>0</v>
      </c>
      <c r="K461" s="206"/>
      <c r="L461" s="211"/>
      <c r="M461" s="212"/>
      <c r="N461" s="213"/>
      <c r="O461" s="213"/>
      <c r="P461" s="214">
        <f>SUM(P462:P476)</f>
        <v>0</v>
      </c>
      <c r="Q461" s="213"/>
      <c r="R461" s="214">
        <f>SUM(R462:R476)</f>
        <v>0</v>
      </c>
      <c r="S461" s="213"/>
      <c r="T461" s="215">
        <f>SUM(T462:T476)</f>
        <v>0</v>
      </c>
      <c r="AR461" s="216" t="s">
        <v>77</v>
      </c>
      <c r="AT461" s="217" t="s">
        <v>68</v>
      </c>
      <c r="AU461" s="217" t="s">
        <v>77</v>
      </c>
      <c r="AY461" s="216" t="s">
        <v>174</v>
      </c>
      <c r="BK461" s="218">
        <f>SUM(BK462:BK476)</f>
        <v>0</v>
      </c>
    </row>
    <row r="462" s="1" customFormat="1" ht="25.5" customHeight="1">
      <c r="B462" s="46"/>
      <c r="C462" s="221" t="s">
        <v>444</v>
      </c>
      <c r="D462" s="221" t="s">
        <v>176</v>
      </c>
      <c r="E462" s="222" t="s">
        <v>2151</v>
      </c>
      <c r="F462" s="223" t="s">
        <v>2152</v>
      </c>
      <c r="G462" s="224" t="s">
        <v>276</v>
      </c>
      <c r="H462" s="225">
        <v>36</v>
      </c>
      <c r="I462" s="226"/>
      <c r="J462" s="227">
        <f>ROUND(I462*H462,2)</f>
        <v>0</v>
      </c>
      <c r="K462" s="223" t="s">
        <v>21</v>
      </c>
      <c r="L462" s="72"/>
      <c r="M462" s="228" t="s">
        <v>21</v>
      </c>
      <c r="N462" s="229" t="s">
        <v>40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AR462" s="24" t="s">
        <v>181</v>
      </c>
      <c r="AT462" s="24" t="s">
        <v>176</v>
      </c>
      <c r="AU462" s="24" t="s">
        <v>79</v>
      </c>
      <c r="AY462" s="24" t="s">
        <v>174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77</v>
      </c>
      <c r="BK462" s="232">
        <f>ROUND(I462*H462,2)</f>
        <v>0</v>
      </c>
      <c r="BL462" s="24" t="s">
        <v>181</v>
      </c>
      <c r="BM462" s="24" t="s">
        <v>447</v>
      </c>
    </row>
    <row r="463" s="1" customFormat="1" ht="25.5" customHeight="1">
      <c r="B463" s="46"/>
      <c r="C463" s="221" t="s">
        <v>312</v>
      </c>
      <c r="D463" s="221" t="s">
        <v>176</v>
      </c>
      <c r="E463" s="222" t="s">
        <v>2153</v>
      </c>
      <c r="F463" s="223" t="s">
        <v>2154</v>
      </c>
      <c r="G463" s="224" t="s">
        <v>2155</v>
      </c>
      <c r="H463" s="225">
        <v>49.5</v>
      </c>
      <c r="I463" s="226"/>
      <c r="J463" s="227">
        <f>ROUND(I463*H463,2)</f>
        <v>0</v>
      </c>
      <c r="K463" s="223" t="s">
        <v>21</v>
      </c>
      <c r="L463" s="72"/>
      <c r="M463" s="228" t="s">
        <v>21</v>
      </c>
      <c r="N463" s="229" t="s">
        <v>40</v>
      </c>
      <c r="O463" s="47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AR463" s="24" t="s">
        <v>181</v>
      </c>
      <c r="AT463" s="24" t="s">
        <v>176</v>
      </c>
      <c r="AU463" s="24" t="s">
        <v>79</v>
      </c>
      <c r="AY463" s="24" t="s">
        <v>174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24" t="s">
        <v>77</v>
      </c>
      <c r="BK463" s="232">
        <f>ROUND(I463*H463,2)</f>
        <v>0</v>
      </c>
      <c r="BL463" s="24" t="s">
        <v>181</v>
      </c>
      <c r="BM463" s="24" t="s">
        <v>450</v>
      </c>
    </row>
    <row r="464" s="1" customFormat="1" ht="25.5" customHeight="1">
      <c r="B464" s="46"/>
      <c r="C464" s="221" t="s">
        <v>453</v>
      </c>
      <c r="D464" s="221" t="s">
        <v>176</v>
      </c>
      <c r="E464" s="222" t="s">
        <v>2156</v>
      </c>
      <c r="F464" s="223" t="s">
        <v>2157</v>
      </c>
      <c r="G464" s="224" t="s">
        <v>2158</v>
      </c>
      <c r="H464" s="225">
        <v>40</v>
      </c>
      <c r="I464" s="226"/>
      <c r="J464" s="227">
        <f>ROUND(I464*H464,2)</f>
        <v>0</v>
      </c>
      <c r="K464" s="223" t="s">
        <v>21</v>
      </c>
      <c r="L464" s="72"/>
      <c r="M464" s="228" t="s">
        <v>21</v>
      </c>
      <c r="N464" s="229" t="s">
        <v>40</v>
      </c>
      <c r="O464" s="47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AR464" s="24" t="s">
        <v>181</v>
      </c>
      <c r="AT464" s="24" t="s">
        <v>176</v>
      </c>
      <c r="AU464" s="24" t="s">
        <v>79</v>
      </c>
      <c r="AY464" s="24" t="s">
        <v>174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24" t="s">
        <v>77</v>
      </c>
      <c r="BK464" s="232">
        <f>ROUND(I464*H464,2)</f>
        <v>0</v>
      </c>
      <c r="BL464" s="24" t="s">
        <v>181</v>
      </c>
      <c r="BM464" s="24" t="s">
        <v>456</v>
      </c>
    </row>
    <row r="465" s="1" customFormat="1" ht="38.25" customHeight="1">
      <c r="B465" s="46"/>
      <c r="C465" s="221" t="s">
        <v>317</v>
      </c>
      <c r="D465" s="221" t="s">
        <v>176</v>
      </c>
      <c r="E465" s="222" t="s">
        <v>2159</v>
      </c>
      <c r="F465" s="223" t="s">
        <v>2160</v>
      </c>
      <c r="G465" s="224" t="s">
        <v>2158</v>
      </c>
      <c r="H465" s="225">
        <v>19</v>
      </c>
      <c r="I465" s="226"/>
      <c r="J465" s="227">
        <f>ROUND(I465*H465,2)</f>
        <v>0</v>
      </c>
      <c r="K465" s="223" t="s">
        <v>21</v>
      </c>
      <c r="L465" s="72"/>
      <c r="M465" s="228" t="s">
        <v>21</v>
      </c>
      <c r="N465" s="229" t="s">
        <v>40</v>
      </c>
      <c r="O465" s="47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AR465" s="24" t="s">
        <v>181</v>
      </c>
      <c r="AT465" s="24" t="s">
        <v>176</v>
      </c>
      <c r="AU465" s="24" t="s">
        <v>79</v>
      </c>
      <c r="AY465" s="24" t="s">
        <v>174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24" t="s">
        <v>77</v>
      </c>
      <c r="BK465" s="232">
        <f>ROUND(I465*H465,2)</f>
        <v>0</v>
      </c>
      <c r="BL465" s="24" t="s">
        <v>181</v>
      </c>
      <c r="BM465" s="24" t="s">
        <v>460</v>
      </c>
    </row>
    <row r="466" s="1" customFormat="1" ht="25.5" customHeight="1">
      <c r="B466" s="46"/>
      <c r="C466" s="221" t="s">
        <v>465</v>
      </c>
      <c r="D466" s="221" t="s">
        <v>176</v>
      </c>
      <c r="E466" s="222" t="s">
        <v>2161</v>
      </c>
      <c r="F466" s="223" t="s">
        <v>2162</v>
      </c>
      <c r="G466" s="224" t="s">
        <v>2155</v>
      </c>
      <c r="H466" s="225">
        <v>49.5</v>
      </c>
      <c r="I466" s="226"/>
      <c r="J466" s="227">
        <f>ROUND(I466*H466,2)</f>
        <v>0</v>
      </c>
      <c r="K466" s="223" t="s">
        <v>21</v>
      </c>
      <c r="L466" s="72"/>
      <c r="M466" s="228" t="s">
        <v>21</v>
      </c>
      <c r="N466" s="229" t="s">
        <v>40</v>
      </c>
      <c r="O466" s="47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AR466" s="24" t="s">
        <v>181</v>
      </c>
      <c r="AT466" s="24" t="s">
        <v>176</v>
      </c>
      <c r="AU466" s="24" t="s">
        <v>79</v>
      </c>
      <c r="AY466" s="24" t="s">
        <v>174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24" t="s">
        <v>77</v>
      </c>
      <c r="BK466" s="232">
        <f>ROUND(I466*H466,2)</f>
        <v>0</v>
      </c>
      <c r="BL466" s="24" t="s">
        <v>181</v>
      </c>
      <c r="BM466" s="24" t="s">
        <v>468</v>
      </c>
    </row>
    <row r="467" s="1" customFormat="1" ht="16.5" customHeight="1">
      <c r="B467" s="46"/>
      <c r="C467" s="221" t="s">
        <v>323</v>
      </c>
      <c r="D467" s="221" t="s">
        <v>176</v>
      </c>
      <c r="E467" s="222" t="s">
        <v>2163</v>
      </c>
      <c r="F467" s="223" t="s">
        <v>2164</v>
      </c>
      <c r="G467" s="224" t="s">
        <v>2158</v>
      </c>
      <c r="H467" s="225">
        <v>24</v>
      </c>
      <c r="I467" s="226"/>
      <c r="J467" s="227">
        <f>ROUND(I467*H467,2)</f>
        <v>0</v>
      </c>
      <c r="K467" s="223" t="s">
        <v>21</v>
      </c>
      <c r="L467" s="72"/>
      <c r="M467" s="228" t="s">
        <v>21</v>
      </c>
      <c r="N467" s="229" t="s">
        <v>40</v>
      </c>
      <c r="O467" s="47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AR467" s="24" t="s">
        <v>181</v>
      </c>
      <c r="AT467" s="24" t="s">
        <v>176</v>
      </c>
      <c r="AU467" s="24" t="s">
        <v>79</v>
      </c>
      <c r="AY467" s="24" t="s">
        <v>174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24" t="s">
        <v>77</v>
      </c>
      <c r="BK467" s="232">
        <f>ROUND(I467*H467,2)</f>
        <v>0</v>
      </c>
      <c r="BL467" s="24" t="s">
        <v>181</v>
      </c>
      <c r="BM467" s="24" t="s">
        <v>472</v>
      </c>
    </row>
    <row r="468" s="1" customFormat="1" ht="25.5" customHeight="1">
      <c r="B468" s="46"/>
      <c r="C468" s="221" t="s">
        <v>474</v>
      </c>
      <c r="D468" s="221" t="s">
        <v>176</v>
      </c>
      <c r="E468" s="222" t="s">
        <v>2165</v>
      </c>
      <c r="F468" s="223" t="s">
        <v>2166</v>
      </c>
      <c r="G468" s="224" t="s">
        <v>276</v>
      </c>
      <c r="H468" s="225">
        <v>1</v>
      </c>
      <c r="I468" s="226"/>
      <c r="J468" s="227">
        <f>ROUND(I468*H468,2)</f>
        <v>0</v>
      </c>
      <c r="K468" s="223" t="s">
        <v>21</v>
      </c>
      <c r="L468" s="72"/>
      <c r="M468" s="228" t="s">
        <v>21</v>
      </c>
      <c r="N468" s="229" t="s">
        <v>40</v>
      </c>
      <c r="O468" s="47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AR468" s="24" t="s">
        <v>181</v>
      </c>
      <c r="AT468" s="24" t="s">
        <v>176</v>
      </c>
      <c r="AU468" s="24" t="s">
        <v>79</v>
      </c>
      <c r="AY468" s="24" t="s">
        <v>174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24" t="s">
        <v>77</v>
      </c>
      <c r="BK468" s="232">
        <f>ROUND(I468*H468,2)</f>
        <v>0</v>
      </c>
      <c r="BL468" s="24" t="s">
        <v>181</v>
      </c>
      <c r="BM468" s="24" t="s">
        <v>477</v>
      </c>
    </row>
    <row r="469" s="1" customFormat="1" ht="25.5" customHeight="1">
      <c r="B469" s="46"/>
      <c r="C469" s="221" t="s">
        <v>326</v>
      </c>
      <c r="D469" s="221" t="s">
        <v>176</v>
      </c>
      <c r="E469" s="222" t="s">
        <v>2167</v>
      </c>
      <c r="F469" s="223" t="s">
        <v>2168</v>
      </c>
      <c r="G469" s="224" t="s">
        <v>276</v>
      </c>
      <c r="H469" s="225">
        <v>105</v>
      </c>
      <c r="I469" s="226"/>
      <c r="J469" s="227">
        <f>ROUND(I469*H469,2)</f>
        <v>0</v>
      </c>
      <c r="K469" s="223" t="s">
        <v>21</v>
      </c>
      <c r="L469" s="72"/>
      <c r="M469" s="228" t="s">
        <v>21</v>
      </c>
      <c r="N469" s="229" t="s">
        <v>40</v>
      </c>
      <c r="O469" s="47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AR469" s="24" t="s">
        <v>181</v>
      </c>
      <c r="AT469" s="24" t="s">
        <v>176</v>
      </c>
      <c r="AU469" s="24" t="s">
        <v>79</v>
      </c>
      <c r="AY469" s="24" t="s">
        <v>174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4" t="s">
        <v>77</v>
      </c>
      <c r="BK469" s="232">
        <f>ROUND(I469*H469,2)</f>
        <v>0</v>
      </c>
      <c r="BL469" s="24" t="s">
        <v>181</v>
      </c>
      <c r="BM469" s="24" t="s">
        <v>481</v>
      </c>
    </row>
    <row r="470" s="1" customFormat="1" ht="25.5" customHeight="1">
      <c r="B470" s="46"/>
      <c r="C470" s="221" t="s">
        <v>483</v>
      </c>
      <c r="D470" s="221" t="s">
        <v>176</v>
      </c>
      <c r="E470" s="222" t="s">
        <v>2169</v>
      </c>
      <c r="F470" s="223" t="s">
        <v>2170</v>
      </c>
      <c r="G470" s="224" t="s">
        <v>276</v>
      </c>
      <c r="H470" s="225">
        <v>106.40000000000001</v>
      </c>
      <c r="I470" s="226"/>
      <c r="J470" s="227">
        <f>ROUND(I470*H470,2)</f>
        <v>0</v>
      </c>
      <c r="K470" s="223" t="s">
        <v>21</v>
      </c>
      <c r="L470" s="72"/>
      <c r="M470" s="228" t="s">
        <v>21</v>
      </c>
      <c r="N470" s="229" t="s">
        <v>40</v>
      </c>
      <c r="O470" s="47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AR470" s="24" t="s">
        <v>181</v>
      </c>
      <c r="AT470" s="24" t="s">
        <v>176</v>
      </c>
      <c r="AU470" s="24" t="s">
        <v>79</v>
      </c>
      <c r="AY470" s="24" t="s">
        <v>174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77</v>
      </c>
      <c r="BK470" s="232">
        <f>ROUND(I470*H470,2)</f>
        <v>0</v>
      </c>
      <c r="BL470" s="24" t="s">
        <v>181</v>
      </c>
      <c r="BM470" s="24" t="s">
        <v>486</v>
      </c>
    </row>
    <row r="471" s="1" customFormat="1" ht="25.5" customHeight="1">
      <c r="B471" s="46"/>
      <c r="C471" s="221" t="s">
        <v>331</v>
      </c>
      <c r="D471" s="221" t="s">
        <v>176</v>
      </c>
      <c r="E471" s="222" t="s">
        <v>2171</v>
      </c>
      <c r="F471" s="223" t="s">
        <v>2172</v>
      </c>
      <c r="G471" s="224" t="s">
        <v>276</v>
      </c>
      <c r="H471" s="225">
        <v>106.40000000000001</v>
      </c>
      <c r="I471" s="226"/>
      <c r="J471" s="227">
        <f>ROUND(I471*H471,2)</f>
        <v>0</v>
      </c>
      <c r="K471" s="223" t="s">
        <v>21</v>
      </c>
      <c r="L471" s="72"/>
      <c r="M471" s="228" t="s">
        <v>21</v>
      </c>
      <c r="N471" s="229" t="s">
        <v>40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AR471" s="24" t="s">
        <v>181</v>
      </c>
      <c r="AT471" s="24" t="s">
        <v>176</v>
      </c>
      <c r="AU471" s="24" t="s">
        <v>79</v>
      </c>
      <c r="AY471" s="24" t="s">
        <v>174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77</v>
      </c>
      <c r="BK471" s="232">
        <f>ROUND(I471*H471,2)</f>
        <v>0</v>
      </c>
      <c r="BL471" s="24" t="s">
        <v>181</v>
      </c>
      <c r="BM471" s="24" t="s">
        <v>490</v>
      </c>
    </row>
    <row r="472" s="1" customFormat="1" ht="25.5" customHeight="1">
      <c r="B472" s="46"/>
      <c r="C472" s="221" t="s">
        <v>494</v>
      </c>
      <c r="D472" s="221" t="s">
        <v>176</v>
      </c>
      <c r="E472" s="222" t="s">
        <v>2173</v>
      </c>
      <c r="F472" s="223" t="s">
        <v>2174</v>
      </c>
      <c r="G472" s="224" t="s">
        <v>276</v>
      </c>
      <c r="H472" s="225">
        <v>106.40000000000001</v>
      </c>
      <c r="I472" s="226"/>
      <c r="J472" s="227">
        <f>ROUND(I472*H472,2)</f>
        <v>0</v>
      </c>
      <c r="K472" s="223" t="s">
        <v>21</v>
      </c>
      <c r="L472" s="72"/>
      <c r="M472" s="228" t="s">
        <v>21</v>
      </c>
      <c r="N472" s="229" t="s">
        <v>40</v>
      </c>
      <c r="O472" s="47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AR472" s="24" t="s">
        <v>181</v>
      </c>
      <c r="AT472" s="24" t="s">
        <v>176</v>
      </c>
      <c r="AU472" s="24" t="s">
        <v>79</v>
      </c>
      <c r="AY472" s="24" t="s">
        <v>174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77</v>
      </c>
      <c r="BK472" s="232">
        <f>ROUND(I472*H472,2)</f>
        <v>0</v>
      </c>
      <c r="BL472" s="24" t="s">
        <v>181</v>
      </c>
      <c r="BM472" s="24" t="s">
        <v>497</v>
      </c>
    </row>
    <row r="473" s="1" customFormat="1" ht="25.5" customHeight="1">
      <c r="B473" s="46"/>
      <c r="C473" s="221" t="s">
        <v>335</v>
      </c>
      <c r="D473" s="221" t="s">
        <v>176</v>
      </c>
      <c r="E473" s="222" t="s">
        <v>2175</v>
      </c>
      <c r="F473" s="223" t="s">
        <v>2176</v>
      </c>
      <c r="G473" s="224" t="s">
        <v>276</v>
      </c>
      <c r="H473" s="225">
        <v>106.40000000000001</v>
      </c>
      <c r="I473" s="226"/>
      <c r="J473" s="227">
        <f>ROUND(I473*H473,2)</f>
        <v>0</v>
      </c>
      <c r="K473" s="223" t="s">
        <v>21</v>
      </c>
      <c r="L473" s="72"/>
      <c r="M473" s="228" t="s">
        <v>21</v>
      </c>
      <c r="N473" s="229" t="s">
        <v>40</v>
      </c>
      <c r="O473" s="47"/>
      <c r="P473" s="230">
        <f>O473*H473</f>
        <v>0</v>
      </c>
      <c r="Q473" s="230">
        <v>0</v>
      </c>
      <c r="R473" s="230">
        <f>Q473*H473</f>
        <v>0</v>
      </c>
      <c r="S473" s="230">
        <v>0</v>
      </c>
      <c r="T473" s="231">
        <f>S473*H473</f>
        <v>0</v>
      </c>
      <c r="AR473" s="24" t="s">
        <v>181</v>
      </c>
      <c r="AT473" s="24" t="s">
        <v>176</v>
      </c>
      <c r="AU473" s="24" t="s">
        <v>79</v>
      </c>
      <c r="AY473" s="24" t="s">
        <v>174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24" t="s">
        <v>77</v>
      </c>
      <c r="BK473" s="232">
        <f>ROUND(I473*H473,2)</f>
        <v>0</v>
      </c>
      <c r="BL473" s="24" t="s">
        <v>181</v>
      </c>
      <c r="BM473" s="24" t="s">
        <v>513</v>
      </c>
    </row>
    <row r="474" s="1" customFormat="1" ht="25.5" customHeight="1">
      <c r="B474" s="46"/>
      <c r="C474" s="221" t="s">
        <v>522</v>
      </c>
      <c r="D474" s="221" t="s">
        <v>176</v>
      </c>
      <c r="E474" s="222" t="s">
        <v>2177</v>
      </c>
      <c r="F474" s="223" t="s">
        <v>2178</v>
      </c>
      <c r="G474" s="224" t="s">
        <v>2158</v>
      </c>
      <c r="H474" s="225">
        <v>40</v>
      </c>
      <c r="I474" s="226"/>
      <c r="J474" s="227">
        <f>ROUND(I474*H474,2)</f>
        <v>0</v>
      </c>
      <c r="K474" s="223" t="s">
        <v>21</v>
      </c>
      <c r="L474" s="72"/>
      <c r="M474" s="228" t="s">
        <v>21</v>
      </c>
      <c r="N474" s="229" t="s">
        <v>40</v>
      </c>
      <c r="O474" s="47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AR474" s="24" t="s">
        <v>181</v>
      </c>
      <c r="AT474" s="24" t="s">
        <v>176</v>
      </c>
      <c r="AU474" s="24" t="s">
        <v>79</v>
      </c>
      <c r="AY474" s="24" t="s">
        <v>174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24" t="s">
        <v>77</v>
      </c>
      <c r="BK474" s="232">
        <f>ROUND(I474*H474,2)</f>
        <v>0</v>
      </c>
      <c r="BL474" s="24" t="s">
        <v>181</v>
      </c>
      <c r="BM474" s="24" t="s">
        <v>525</v>
      </c>
    </row>
    <row r="475" s="1" customFormat="1" ht="38.25" customHeight="1">
      <c r="B475" s="46"/>
      <c r="C475" s="221" t="s">
        <v>341</v>
      </c>
      <c r="D475" s="221" t="s">
        <v>176</v>
      </c>
      <c r="E475" s="222" t="s">
        <v>2179</v>
      </c>
      <c r="F475" s="223" t="s">
        <v>2180</v>
      </c>
      <c r="G475" s="224" t="s">
        <v>2158</v>
      </c>
      <c r="H475" s="225">
        <v>19</v>
      </c>
      <c r="I475" s="226"/>
      <c r="J475" s="227">
        <f>ROUND(I475*H475,2)</f>
        <v>0</v>
      </c>
      <c r="K475" s="223" t="s">
        <v>21</v>
      </c>
      <c r="L475" s="72"/>
      <c r="M475" s="228" t="s">
        <v>21</v>
      </c>
      <c r="N475" s="229" t="s">
        <v>40</v>
      </c>
      <c r="O475" s="47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AR475" s="24" t="s">
        <v>181</v>
      </c>
      <c r="AT475" s="24" t="s">
        <v>176</v>
      </c>
      <c r="AU475" s="24" t="s">
        <v>79</v>
      </c>
      <c r="AY475" s="24" t="s">
        <v>174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77</v>
      </c>
      <c r="BK475" s="232">
        <f>ROUND(I475*H475,2)</f>
        <v>0</v>
      </c>
      <c r="BL475" s="24" t="s">
        <v>181</v>
      </c>
      <c r="BM475" s="24" t="s">
        <v>528</v>
      </c>
    </row>
    <row r="476" s="1" customFormat="1" ht="25.5" customHeight="1">
      <c r="B476" s="46"/>
      <c r="C476" s="221" t="s">
        <v>532</v>
      </c>
      <c r="D476" s="221" t="s">
        <v>176</v>
      </c>
      <c r="E476" s="222" t="s">
        <v>2181</v>
      </c>
      <c r="F476" s="223" t="s">
        <v>2182</v>
      </c>
      <c r="G476" s="224" t="s">
        <v>2158</v>
      </c>
      <c r="H476" s="225">
        <v>19</v>
      </c>
      <c r="I476" s="226"/>
      <c r="J476" s="227">
        <f>ROUND(I476*H476,2)</f>
        <v>0</v>
      </c>
      <c r="K476" s="223" t="s">
        <v>21</v>
      </c>
      <c r="L476" s="72"/>
      <c r="M476" s="228" t="s">
        <v>21</v>
      </c>
      <c r="N476" s="277" t="s">
        <v>40</v>
      </c>
      <c r="O476" s="278"/>
      <c r="P476" s="279">
        <f>O476*H476</f>
        <v>0</v>
      </c>
      <c r="Q476" s="279">
        <v>0</v>
      </c>
      <c r="R476" s="279">
        <f>Q476*H476</f>
        <v>0</v>
      </c>
      <c r="S476" s="279">
        <v>0</v>
      </c>
      <c r="T476" s="280">
        <f>S476*H476</f>
        <v>0</v>
      </c>
      <c r="AR476" s="24" t="s">
        <v>181</v>
      </c>
      <c r="AT476" s="24" t="s">
        <v>176</v>
      </c>
      <c r="AU476" s="24" t="s">
        <v>79</v>
      </c>
      <c r="AY476" s="24" t="s">
        <v>174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24" t="s">
        <v>77</v>
      </c>
      <c r="BK476" s="232">
        <f>ROUND(I476*H476,2)</f>
        <v>0</v>
      </c>
      <c r="BL476" s="24" t="s">
        <v>181</v>
      </c>
      <c r="BM476" s="24" t="s">
        <v>535</v>
      </c>
    </row>
    <row r="477" s="1" customFormat="1" ht="6.96" customHeight="1">
      <c r="B477" s="67"/>
      <c r="C477" s="68"/>
      <c r="D477" s="68"/>
      <c r="E477" s="68"/>
      <c r="F477" s="68"/>
      <c r="G477" s="68"/>
      <c r="H477" s="68"/>
      <c r="I477" s="166"/>
      <c r="J477" s="68"/>
      <c r="K477" s="68"/>
      <c r="L477" s="72"/>
    </row>
  </sheetData>
  <sheetProtection sheet="1" autoFilter="0" formatColumns="0" formatRows="0" objects="1" scenarios="1" spinCount="100000" saltValue="u8zFBv9nmpdhwOMInVzeQZC/uQmT2KfZBu/JweEit1YpVzosM73WMnxQIrRpDS0U5m+W4KOPT/jgloOhXpz3IA==" hashValue="mKitPb1oEG7kMbHH0BqMxKPGoJD7Pp6AWheyno+sEJBAwiuYWquvwyfFbv/4d88zVA/XVX5L4vbwd1AxqQZg7g==" algorithmName="SHA-512" password="CC35"/>
  <autoFilter ref="C90:K476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85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2183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ROUND(J80,2)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ROUND(SUM(BE80:BE368), 2)</f>
        <v>0</v>
      </c>
      <c r="G30" s="47"/>
      <c r="H30" s="47"/>
      <c r="I30" s="158">
        <v>0.20999999999999999</v>
      </c>
      <c r="J30" s="157">
        <f>ROUND(ROUND((SUM(BE80:BE368)),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ROUND(SUM(BF80:BF368), 2)</f>
        <v>0</v>
      </c>
      <c r="G31" s="47"/>
      <c r="H31" s="47"/>
      <c r="I31" s="158">
        <v>0.14999999999999999</v>
      </c>
      <c r="J31" s="157">
        <f>ROUND(ROUND((SUM(BF80:BF368)),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ROUND(SUM(BG80:BG368),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ROUND(SUM(BH80:BH368),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ROUND(SUM(BI80:BI368),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01.1.2 - SO 01.1.2 Vnitřní sanace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J80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132</v>
      </c>
      <c r="E57" s="180"/>
      <c r="F57" s="180"/>
      <c r="G57" s="180"/>
      <c r="H57" s="180"/>
      <c r="I57" s="181"/>
      <c r="J57" s="182">
        <f>J81</f>
        <v>0</v>
      </c>
      <c r="K57" s="183"/>
    </row>
    <row r="58" s="8" customFormat="1" ht="19.92" customHeight="1">
      <c r="B58" s="184"/>
      <c r="C58" s="185"/>
      <c r="D58" s="186" t="s">
        <v>2184</v>
      </c>
      <c r="E58" s="187"/>
      <c r="F58" s="187"/>
      <c r="G58" s="187"/>
      <c r="H58" s="187"/>
      <c r="I58" s="188"/>
      <c r="J58" s="189">
        <f>J82</f>
        <v>0</v>
      </c>
      <c r="K58" s="190"/>
    </row>
    <row r="59" s="8" customFormat="1" ht="19.92" customHeight="1">
      <c r="B59" s="184"/>
      <c r="C59" s="185"/>
      <c r="D59" s="186" t="s">
        <v>2185</v>
      </c>
      <c r="E59" s="187"/>
      <c r="F59" s="187"/>
      <c r="G59" s="187"/>
      <c r="H59" s="187"/>
      <c r="I59" s="188"/>
      <c r="J59" s="189">
        <f>J330</f>
        <v>0</v>
      </c>
      <c r="K59" s="190"/>
    </row>
    <row r="60" s="8" customFormat="1" ht="19.92" customHeight="1">
      <c r="B60" s="184"/>
      <c r="C60" s="185"/>
      <c r="D60" s="186" t="s">
        <v>140</v>
      </c>
      <c r="E60" s="187"/>
      <c r="F60" s="187"/>
      <c r="G60" s="187"/>
      <c r="H60" s="187"/>
      <c r="I60" s="188"/>
      <c r="J60" s="189">
        <f>J367</f>
        <v>0</v>
      </c>
      <c r="K60" s="190"/>
    </row>
    <row r="61" s="1" customFormat="1" ht="21.84" customHeight="1">
      <c r="B61" s="46"/>
      <c r="C61" s="47"/>
      <c r="D61" s="47"/>
      <c r="E61" s="47"/>
      <c r="F61" s="47"/>
      <c r="G61" s="47"/>
      <c r="H61" s="47"/>
      <c r="I61" s="144"/>
      <c r="J61" s="47"/>
      <c r="K61" s="51"/>
    </row>
    <row r="62" s="1" customFormat="1" ht="6.96" customHeight="1">
      <c r="B62" s="67"/>
      <c r="C62" s="68"/>
      <c r="D62" s="68"/>
      <c r="E62" s="68"/>
      <c r="F62" s="68"/>
      <c r="G62" s="68"/>
      <c r="H62" s="68"/>
      <c r="I62" s="166"/>
      <c r="J62" s="68"/>
      <c r="K62" s="69"/>
    </row>
    <row r="66" s="1" customFormat="1" ht="6.96" customHeight="1">
      <c r="B66" s="70"/>
      <c r="C66" s="71"/>
      <c r="D66" s="71"/>
      <c r="E66" s="71"/>
      <c r="F66" s="71"/>
      <c r="G66" s="71"/>
      <c r="H66" s="71"/>
      <c r="I66" s="169"/>
      <c r="J66" s="71"/>
      <c r="K66" s="71"/>
      <c r="L66" s="72"/>
    </row>
    <row r="67" s="1" customFormat="1" ht="36.96" customHeight="1">
      <c r="B67" s="46"/>
      <c r="C67" s="73" t="s">
        <v>158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="1" customFormat="1" ht="6.96" customHeight="1">
      <c r="B68" s="46"/>
      <c r="C68" s="74"/>
      <c r="D68" s="74"/>
      <c r="E68" s="74"/>
      <c r="F68" s="74"/>
      <c r="G68" s="74"/>
      <c r="H68" s="74"/>
      <c r="I68" s="191"/>
      <c r="J68" s="74"/>
      <c r="K68" s="74"/>
      <c r="L68" s="72"/>
    </row>
    <row r="69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16.5" customHeight="1">
      <c r="B70" s="46"/>
      <c r="C70" s="74"/>
      <c r="D70" s="74"/>
      <c r="E70" s="192" t="str">
        <f>E7</f>
        <v>Rekonstrukce objektu Pernerova 29/383, k.ú. Karlín, Praha 8</v>
      </c>
      <c r="F70" s="76"/>
      <c r="G70" s="76"/>
      <c r="H70" s="76"/>
      <c r="I70" s="191"/>
      <c r="J70" s="74"/>
      <c r="K70" s="74"/>
      <c r="L70" s="72"/>
    </row>
    <row r="71" s="1" customFormat="1" ht="14.4" customHeight="1">
      <c r="B71" s="46"/>
      <c r="C71" s="76" t="s">
        <v>125</v>
      </c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17.25" customHeight="1">
      <c r="B72" s="46"/>
      <c r="C72" s="74"/>
      <c r="D72" s="74"/>
      <c r="E72" s="82" t="str">
        <f>E9</f>
        <v>01.1.2 - SO 01.1.2 Vnitřní sanace</v>
      </c>
      <c r="F72" s="74"/>
      <c r="G72" s="74"/>
      <c r="H72" s="74"/>
      <c r="I72" s="191"/>
      <c r="J72" s="74"/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 ht="18" customHeight="1">
      <c r="B74" s="46"/>
      <c r="C74" s="76" t="s">
        <v>23</v>
      </c>
      <c r="D74" s="74"/>
      <c r="E74" s="74"/>
      <c r="F74" s="193" t="str">
        <f>F12</f>
        <v xml:space="preserve"> </v>
      </c>
      <c r="G74" s="74"/>
      <c r="H74" s="74"/>
      <c r="I74" s="194" t="s">
        <v>25</v>
      </c>
      <c r="J74" s="85" t="str">
        <f>IF(J12="","",J12)</f>
        <v>7.8.2017</v>
      </c>
      <c r="K74" s="74"/>
      <c r="L74" s="72"/>
    </row>
    <row r="75" s="1" customFormat="1" ht="6.96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>
      <c r="B76" s="46"/>
      <c r="C76" s="76" t="s">
        <v>27</v>
      </c>
      <c r="D76" s="74"/>
      <c r="E76" s="74"/>
      <c r="F76" s="193" t="str">
        <f>E15</f>
        <v xml:space="preserve"> </v>
      </c>
      <c r="G76" s="74"/>
      <c r="H76" s="74"/>
      <c r="I76" s="194" t="s">
        <v>32</v>
      </c>
      <c r="J76" s="193" t="str">
        <f>E21</f>
        <v xml:space="preserve"> </v>
      </c>
      <c r="K76" s="74"/>
      <c r="L76" s="72"/>
    </row>
    <row r="77" s="1" customFormat="1" ht="14.4" customHeight="1">
      <c r="B77" s="46"/>
      <c r="C77" s="76" t="s">
        <v>30</v>
      </c>
      <c r="D77" s="74"/>
      <c r="E77" s="74"/>
      <c r="F77" s="193" t="str">
        <f>IF(E18="","",E18)</f>
        <v/>
      </c>
      <c r="G77" s="74"/>
      <c r="H77" s="74"/>
      <c r="I77" s="191"/>
      <c r="J77" s="74"/>
      <c r="K77" s="74"/>
      <c r="L77" s="72"/>
    </row>
    <row r="78" s="1" customFormat="1" ht="10.32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="9" customFormat="1" ht="29.28" customHeight="1">
      <c r="B79" s="195"/>
      <c r="C79" s="196" t="s">
        <v>159</v>
      </c>
      <c r="D79" s="197" t="s">
        <v>54</v>
      </c>
      <c r="E79" s="197" t="s">
        <v>50</v>
      </c>
      <c r="F79" s="197" t="s">
        <v>160</v>
      </c>
      <c r="G79" s="197" t="s">
        <v>161</v>
      </c>
      <c r="H79" s="197" t="s">
        <v>162</v>
      </c>
      <c r="I79" s="198" t="s">
        <v>163</v>
      </c>
      <c r="J79" s="197" t="s">
        <v>129</v>
      </c>
      <c r="K79" s="199" t="s">
        <v>164</v>
      </c>
      <c r="L79" s="200"/>
      <c r="M79" s="102" t="s">
        <v>165</v>
      </c>
      <c r="N79" s="103" t="s">
        <v>39</v>
      </c>
      <c r="O79" s="103" t="s">
        <v>166</v>
      </c>
      <c r="P79" s="103" t="s">
        <v>167</v>
      </c>
      <c r="Q79" s="103" t="s">
        <v>168</v>
      </c>
      <c r="R79" s="103" t="s">
        <v>169</v>
      </c>
      <c r="S79" s="103" t="s">
        <v>170</v>
      </c>
      <c r="T79" s="104" t="s">
        <v>171</v>
      </c>
    </row>
    <row r="80" s="1" customFormat="1" ht="29.28" customHeight="1">
      <c r="B80" s="46"/>
      <c r="C80" s="108" t="s">
        <v>130</v>
      </c>
      <c r="D80" s="74"/>
      <c r="E80" s="74"/>
      <c r="F80" s="74"/>
      <c r="G80" s="74"/>
      <c r="H80" s="74"/>
      <c r="I80" s="191"/>
      <c r="J80" s="201">
        <f>BK80</f>
        <v>0</v>
      </c>
      <c r="K80" s="74"/>
      <c r="L80" s="72"/>
      <c r="M80" s="105"/>
      <c r="N80" s="106"/>
      <c r="O80" s="106"/>
      <c r="P80" s="202">
        <f>P81</f>
        <v>0</v>
      </c>
      <c r="Q80" s="106"/>
      <c r="R80" s="202">
        <f>R81</f>
        <v>0</v>
      </c>
      <c r="S80" s="106"/>
      <c r="T80" s="203">
        <f>T81</f>
        <v>0</v>
      </c>
      <c r="AT80" s="24" t="s">
        <v>68</v>
      </c>
      <c r="AU80" s="24" t="s">
        <v>131</v>
      </c>
      <c r="BK80" s="204">
        <f>BK81</f>
        <v>0</v>
      </c>
    </row>
    <row r="81" s="10" customFormat="1" ht="37.44" customHeight="1">
      <c r="B81" s="205"/>
      <c r="C81" s="206"/>
      <c r="D81" s="207" t="s">
        <v>68</v>
      </c>
      <c r="E81" s="208" t="s">
        <v>172</v>
      </c>
      <c r="F81" s="208" t="s">
        <v>173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P82+P330+P367</f>
        <v>0</v>
      </c>
      <c r="Q81" s="213"/>
      <c r="R81" s="214">
        <f>R82+R330+R367</f>
        <v>0</v>
      </c>
      <c r="S81" s="213"/>
      <c r="T81" s="215">
        <f>T82+T330+T367</f>
        <v>0</v>
      </c>
      <c r="AR81" s="216" t="s">
        <v>77</v>
      </c>
      <c r="AT81" s="217" t="s">
        <v>68</v>
      </c>
      <c r="AU81" s="217" t="s">
        <v>69</v>
      </c>
      <c r="AY81" s="216" t="s">
        <v>174</v>
      </c>
      <c r="BK81" s="218">
        <f>BK82+BK330+BK367</f>
        <v>0</v>
      </c>
    </row>
    <row r="82" s="10" customFormat="1" ht="19.92" customHeight="1">
      <c r="B82" s="205"/>
      <c r="C82" s="206"/>
      <c r="D82" s="207" t="s">
        <v>68</v>
      </c>
      <c r="E82" s="219" t="s">
        <v>2186</v>
      </c>
      <c r="F82" s="219" t="s">
        <v>2187</v>
      </c>
      <c r="G82" s="206"/>
      <c r="H82" s="206"/>
      <c r="I82" s="209"/>
      <c r="J82" s="220">
        <f>BK82</f>
        <v>0</v>
      </c>
      <c r="K82" s="206"/>
      <c r="L82" s="211"/>
      <c r="M82" s="212"/>
      <c r="N82" s="213"/>
      <c r="O82" s="213"/>
      <c r="P82" s="214">
        <f>SUM(P83:P329)</f>
        <v>0</v>
      </c>
      <c r="Q82" s="213"/>
      <c r="R82" s="214">
        <f>SUM(R83:R329)</f>
        <v>0</v>
      </c>
      <c r="S82" s="213"/>
      <c r="T82" s="215">
        <f>SUM(T83:T329)</f>
        <v>0</v>
      </c>
      <c r="AR82" s="216" t="s">
        <v>77</v>
      </c>
      <c r="AT82" s="217" t="s">
        <v>68</v>
      </c>
      <c r="AU82" s="217" t="s">
        <v>77</v>
      </c>
      <c r="AY82" s="216" t="s">
        <v>174</v>
      </c>
      <c r="BK82" s="218">
        <f>SUM(BK83:BK329)</f>
        <v>0</v>
      </c>
    </row>
    <row r="83" s="1" customFormat="1" ht="16.5" customHeight="1">
      <c r="B83" s="46"/>
      <c r="C83" s="221" t="s">
        <v>77</v>
      </c>
      <c r="D83" s="221" t="s">
        <v>176</v>
      </c>
      <c r="E83" s="222" t="s">
        <v>2188</v>
      </c>
      <c r="F83" s="223" t="s">
        <v>2189</v>
      </c>
      <c r="G83" s="224" t="s">
        <v>201</v>
      </c>
      <c r="H83" s="225">
        <v>37.049999999999997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40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181</v>
      </c>
      <c r="AT83" s="24" t="s">
        <v>176</v>
      </c>
      <c r="AU83" s="24" t="s">
        <v>79</v>
      </c>
      <c r="AY83" s="24" t="s">
        <v>174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77</v>
      </c>
      <c r="BK83" s="232">
        <f>ROUND(I83*H83,2)</f>
        <v>0</v>
      </c>
      <c r="BL83" s="24" t="s">
        <v>181</v>
      </c>
      <c r="BM83" s="24" t="s">
        <v>79</v>
      </c>
    </row>
    <row r="84" s="11" customFormat="1">
      <c r="B84" s="233"/>
      <c r="C84" s="234"/>
      <c r="D84" s="235" t="s">
        <v>182</v>
      </c>
      <c r="E84" s="236" t="s">
        <v>21</v>
      </c>
      <c r="F84" s="237" t="s">
        <v>2190</v>
      </c>
      <c r="G84" s="234"/>
      <c r="H84" s="238">
        <v>37.049999999999997</v>
      </c>
      <c r="I84" s="239"/>
      <c r="J84" s="234"/>
      <c r="K84" s="234"/>
      <c r="L84" s="240"/>
      <c r="M84" s="241"/>
      <c r="N84" s="242"/>
      <c r="O84" s="242"/>
      <c r="P84" s="242"/>
      <c r="Q84" s="242"/>
      <c r="R84" s="242"/>
      <c r="S84" s="242"/>
      <c r="T84" s="243"/>
      <c r="AT84" s="244" t="s">
        <v>182</v>
      </c>
      <c r="AU84" s="244" t="s">
        <v>79</v>
      </c>
      <c r="AV84" s="11" t="s">
        <v>79</v>
      </c>
      <c r="AW84" s="11" t="s">
        <v>33</v>
      </c>
      <c r="AX84" s="11" t="s">
        <v>69</v>
      </c>
      <c r="AY84" s="244" t="s">
        <v>174</v>
      </c>
    </row>
    <row r="85" s="12" customFormat="1">
      <c r="B85" s="245"/>
      <c r="C85" s="246"/>
      <c r="D85" s="235" t="s">
        <v>182</v>
      </c>
      <c r="E85" s="247" t="s">
        <v>21</v>
      </c>
      <c r="F85" s="248" t="s">
        <v>184</v>
      </c>
      <c r="G85" s="246"/>
      <c r="H85" s="249">
        <v>37.049999999999997</v>
      </c>
      <c r="I85" s="250"/>
      <c r="J85" s="246"/>
      <c r="K85" s="246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182</v>
      </c>
      <c r="AU85" s="255" t="s">
        <v>79</v>
      </c>
      <c r="AV85" s="12" t="s">
        <v>181</v>
      </c>
      <c r="AW85" s="12" t="s">
        <v>33</v>
      </c>
      <c r="AX85" s="12" t="s">
        <v>77</v>
      </c>
      <c r="AY85" s="255" t="s">
        <v>174</v>
      </c>
    </row>
    <row r="86" s="1" customFormat="1" ht="16.5" customHeight="1">
      <c r="B86" s="46"/>
      <c r="C86" s="221" t="s">
        <v>79</v>
      </c>
      <c r="D86" s="221" t="s">
        <v>176</v>
      </c>
      <c r="E86" s="222" t="s">
        <v>1944</v>
      </c>
      <c r="F86" s="223" t="s">
        <v>2191</v>
      </c>
      <c r="G86" s="224" t="s">
        <v>201</v>
      </c>
      <c r="H86" s="225">
        <v>504.649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181</v>
      </c>
      <c r="AT86" s="24" t="s">
        <v>176</v>
      </c>
      <c r="AU86" s="24" t="s">
        <v>79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181</v>
      </c>
      <c r="BM86" s="24" t="s">
        <v>181</v>
      </c>
    </row>
    <row r="87" s="13" customFormat="1">
      <c r="B87" s="256"/>
      <c r="C87" s="257"/>
      <c r="D87" s="235" t="s">
        <v>182</v>
      </c>
      <c r="E87" s="258" t="s">
        <v>21</v>
      </c>
      <c r="F87" s="259" t="s">
        <v>2192</v>
      </c>
      <c r="G87" s="257"/>
      <c r="H87" s="258" t="s">
        <v>21</v>
      </c>
      <c r="I87" s="260"/>
      <c r="J87" s="257"/>
      <c r="K87" s="257"/>
      <c r="L87" s="261"/>
      <c r="M87" s="262"/>
      <c r="N87" s="263"/>
      <c r="O87" s="263"/>
      <c r="P87" s="263"/>
      <c r="Q87" s="263"/>
      <c r="R87" s="263"/>
      <c r="S87" s="263"/>
      <c r="T87" s="264"/>
      <c r="AT87" s="265" t="s">
        <v>182</v>
      </c>
      <c r="AU87" s="265" t="s">
        <v>79</v>
      </c>
      <c r="AV87" s="13" t="s">
        <v>77</v>
      </c>
      <c r="AW87" s="13" t="s">
        <v>33</v>
      </c>
      <c r="AX87" s="13" t="s">
        <v>69</v>
      </c>
      <c r="AY87" s="265" t="s">
        <v>174</v>
      </c>
    </row>
    <row r="88" s="13" customFormat="1">
      <c r="B88" s="256"/>
      <c r="C88" s="257"/>
      <c r="D88" s="235" t="s">
        <v>182</v>
      </c>
      <c r="E88" s="258" t="s">
        <v>21</v>
      </c>
      <c r="F88" s="259" t="s">
        <v>2193</v>
      </c>
      <c r="G88" s="257"/>
      <c r="H88" s="258" t="s">
        <v>21</v>
      </c>
      <c r="I88" s="260"/>
      <c r="J88" s="257"/>
      <c r="K88" s="257"/>
      <c r="L88" s="261"/>
      <c r="M88" s="262"/>
      <c r="N88" s="263"/>
      <c r="O88" s="263"/>
      <c r="P88" s="263"/>
      <c r="Q88" s="263"/>
      <c r="R88" s="263"/>
      <c r="S88" s="263"/>
      <c r="T88" s="264"/>
      <c r="AT88" s="265" t="s">
        <v>182</v>
      </c>
      <c r="AU88" s="265" t="s">
        <v>79</v>
      </c>
      <c r="AV88" s="13" t="s">
        <v>77</v>
      </c>
      <c r="AW88" s="13" t="s">
        <v>33</v>
      </c>
      <c r="AX88" s="13" t="s">
        <v>69</v>
      </c>
      <c r="AY88" s="265" t="s">
        <v>174</v>
      </c>
    </row>
    <row r="89" s="13" customFormat="1">
      <c r="B89" s="256"/>
      <c r="C89" s="257"/>
      <c r="D89" s="235" t="s">
        <v>182</v>
      </c>
      <c r="E89" s="258" t="s">
        <v>21</v>
      </c>
      <c r="F89" s="259" t="s">
        <v>2194</v>
      </c>
      <c r="G89" s="257"/>
      <c r="H89" s="258" t="s">
        <v>21</v>
      </c>
      <c r="I89" s="260"/>
      <c r="J89" s="257"/>
      <c r="K89" s="257"/>
      <c r="L89" s="261"/>
      <c r="M89" s="262"/>
      <c r="N89" s="263"/>
      <c r="O89" s="263"/>
      <c r="P89" s="263"/>
      <c r="Q89" s="263"/>
      <c r="R89" s="263"/>
      <c r="S89" s="263"/>
      <c r="T89" s="264"/>
      <c r="AT89" s="265" t="s">
        <v>182</v>
      </c>
      <c r="AU89" s="265" t="s">
        <v>79</v>
      </c>
      <c r="AV89" s="13" t="s">
        <v>77</v>
      </c>
      <c r="AW89" s="13" t="s">
        <v>33</v>
      </c>
      <c r="AX89" s="13" t="s">
        <v>69</v>
      </c>
      <c r="AY89" s="265" t="s">
        <v>174</v>
      </c>
    </row>
    <row r="90" s="13" customFormat="1">
      <c r="B90" s="256"/>
      <c r="C90" s="257"/>
      <c r="D90" s="235" t="s">
        <v>182</v>
      </c>
      <c r="E90" s="258" t="s">
        <v>21</v>
      </c>
      <c r="F90" s="259" t="s">
        <v>2195</v>
      </c>
      <c r="G90" s="257"/>
      <c r="H90" s="258" t="s">
        <v>21</v>
      </c>
      <c r="I90" s="260"/>
      <c r="J90" s="257"/>
      <c r="K90" s="257"/>
      <c r="L90" s="261"/>
      <c r="M90" s="262"/>
      <c r="N90" s="263"/>
      <c r="O90" s="263"/>
      <c r="P90" s="263"/>
      <c r="Q90" s="263"/>
      <c r="R90" s="263"/>
      <c r="S90" s="263"/>
      <c r="T90" s="264"/>
      <c r="AT90" s="265" t="s">
        <v>182</v>
      </c>
      <c r="AU90" s="265" t="s">
        <v>79</v>
      </c>
      <c r="AV90" s="13" t="s">
        <v>77</v>
      </c>
      <c r="AW90" s="13" t="s">
        <v>33</v>
      </c>
      <c r="AX90" s="13" t="s">
        <v>69</v>
      </c>
      <c r="AY90" s="265" t="s">
        <v>174</v>
      </c>
    </row>
    <row r="91" s="13" customFormat="1">
      <c r="B91" s="256"/>
      <c r="C91" s="257"/>
      <c r="D91" s="235" t="s">
        <v>182</v>
      </c>
      <c r="E91" s="258" t="s">
        <v>21</v>
      </c>
      <c r="F91" s="259" t="s">
        <v>2196</v>
      </c>
      <c r="G91" s="257"/>
      <c r="H91" s="258" t="s">
        <v>21</v>
      </c>
      <c r="I91" s="260"/>
      <c r="J91" s="257"/>
      <c r="K91" s="257"/>
      <c r="L91" s="261"/>
      <c r="M91" s="262"/>
      <c r="N91" s="263"/>
      <c r="O91" s="263"/>
      <c r="P91" s="263"/>
      <c r="Q91" s="263"/>
      <c r="R91" s="263"/>
      <c r="S91" s="263"/>
      <c r="T91" s="264"/>
      <c r="AT91" s="265" t="s">
        <v>182</v>
      </c>
      <c r="AU91" s="265" t="s">
        <v>79</v>
      </c>
      <c r="AV91" s="13" t="s">
        <v>77</v>
      </c>
      <c r="AW91" s="13" t="s">
        <v>33</v>
      </c>
      <c r="AX91" s="13" t="s">
        <v>69</v>
      </c>
      <c r="AY91" s="265" t="s">
        <v>174</v>
      </c>
    </row>
    <row r="92" s="11" customFormat="1">
      <c r="B92" s="233"/>
      <c r="C92" s="234"/>
      <c r="D92" s="235" t="s">
        <v>182</v>
      </c>
      <c r="E92" s="236" t="s">
        <v>21</v>
      </c>
      <c r="F92" s="237" t="s">
        <v>2197</v>
      </c>
      <c r="G92" s="234"/>
      <c r="H92" s="238">
        <v>88.694000000000003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182</v>
      </c>
      <c r="AU92" s="244" t="s">
        <v>79</v>
      </c>
      <c r="AV92" s="11" t="s">
        <v>79</v>
      </c>
      <c r="AW92" s="11" t="s">
        <v>33</v>
      </c>
      <c r="AX92" s="11" t="s">
        <v>69</v>
      </c>
      <c r="AY92" s="244" t="s">
        <v>174</v>
      </c>
    </row>
    <row r="93" s="11" customFormat="1">
      <c r="B93" s="233"/>
      <c r="C93" s="234"/>
      <c r="D93" s="235" t="s">
        <v>182</v>
      </c>
      <c r="E93" s="236" t="s">
        <v>21</v>
      </c>
      <c r="F93" s="237" t="s">
        <v>2198</v>
      </c>
      <c r="G93" s="234"/>
      <c r="H93" s="238">
        <v>56.771999999999998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182</v>
      </c>
      <c r="AU93" s="244" t="s">
        <v>79</v>
      </c>
      <c r="AV93" s="11" t="s">
        <v>79</v>
      </c>
      <c r="AW93" s="11" t="s">
        <v>33</v>
      </c>
      <c r="AX93" s="11" t="s">
        <v>69</v>
      </c>
      <c r="AY93" s="244" t="s">
        <v>174</v>
      </c>
    </row>
    <row r="94" s="11" customFormat="1">
      <c r="B94" s="233"/>
      <c r="C94" s="234"/>
      <c r="D94" s="235" t="s">
        <v>182</v>
      </c>
      <c r="E94" s="236" t="s">
        <v>21</v>
      </c>
      <c r="F94" s="237" t="s">
        <v>2199</v>
      </c>
      <c r="G94" s="234"/>
      <c r="H94" s="238">
        <v>17.469000000000001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182</v>
      </c>
      <c r="AU94" s="244" t="s">
        <v>79</v>
      </c>
      <c r="AV94" s="11" t="s">
        <v>79</v>
      </c>
      <c r="AW94" s="11" t="s">
        <v>33</v>
      </c>
      <c r="AX94" s="11" t="s">
        <v>69</v>
      </c>
      <c r="AY94" s="244" t="s">
        <v>174</v>
      </c>
    </row>
    <row r="95" s="11" customFormat="1">
      <c r="B95" s="233"/>
      <c r="C95" s="234"/>
      <c r="D95" s="235" t="s">
        <v>182</v>
      </c>
      <c r="E95" s="236" t="s">
        <v>21</v>
      </c>
      <c r="F95" s="237" t="s">
        <v>2200</v>
      </c>
      <c r="G95" s="234"/>
      <c r="H95" s="238">
        <v>38.740000000000002</v>
      </c>
      <c r="I95" s="239"/>
      <c r="J95" s="234"/>
      <c r="K95" s="234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182</v>
      </c>
      <c r="AU95" s="244" t="s">
        <v>79</v>
      </c>
      <c r="AV95" s="11" t="s">
        <v>79</v>
      </c>
      <c r="AW95" s="11" t="s">
        <v>33</v>
      </c>
      <c r="AX95" s="11" t="s">
        <v>69</v>
      </c>
      <c r="AY95" s="244" t="s">
        <v>174</v>
      </c>
    </row>
    <row r="96" s="11" customFormat="1">
      <c r="B96" s="233"/>
      <c r="C96" s="234"/>
      <c r="D96" s="235" t="s">
        <v>182</v>
      </c>
      <c r="E96" s="236" t="s">
        <v>21</v>
      </c>
      <c r="F96" s="237" t="s">
        <v>2201</v>
      </c>
      <c r="G96" s="234"/>
      <c r="H96" s="238">
        <v>8.0039999999999996</v>
      </c>
      <c r="I96" s="239"/>
      <c r="J96" s="234"/>
      <c r="K96" s="234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182</v>
      </c>
      <c r="AU96" s="244" t="s">
        <v>79</v>
      </c>
      <c r="AV96" s="11" t="s">
        <v>79</v>
      </c>
      <c r="AW96" s="11" t="s">
        <v>33</v>
      </c>
      <c r="AX96" s="11" t="s">
        <v>69</v>
      </c>
      <c r="AY96" s="244" t="s">
        <v>174</v>
      </c>
    </row>
    <row r="97" s="11" customFormat="1">
      <c r="B97" s="233"/>
      <c r="C97" s="234"/>
      <c r="D97" s="235" t="s">
        <v>182</v>
      </c>
      <c r="E97" s="236" t="s">
        <v>21</v>
      </c>
      <c r="F97" s="237" t="s">
        <v>2202</v>
      </c>
      <c r="G97" s="234"/>
      <c r="H97" s="238">
        <v>13.550000000000001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182</v>
      </c>
      <c r="AU97" s="244" t="s">
        <v>79</v>
      </c>
      <c r="AV97" s="11" t="s">
        <v>79</v>
      </c>
      <c r="AW97" s="11" t="s">
        <v>33</v>
      </c>
      <c r="AX97" s="11" t="s">
        <v>69</v>
      </c>
      <c r="AY97" s="244" t="s">
        <v>174</v>
      </c>
    </row>
    <row r="98" s="11" customFormat="1">
      <c r="B98" s="233"/>
      <c r="C98" s="234"/>
      <c r="D98" s="235" t="s">
        <v>182</v>
      </c>
      <c r="E98" s="236" t="s">
        <v>21</v>
      </c>
      <c r="F98" s="237" t="s">
        <v>2203</v>
      </c>
      <c r="G98" s="234"/>
      <c r="H98" s="238">
        <v>6.1900000000000004</v>
      </c>
      <c r="I98" s="239"/>
      <c r="J98" s="234"/>
      <c r="K98" s="234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182</v>
      </c>
      <c r="AU98" s="244" t="s">
        <v>79</v>
      </c>
      <c r="AV98" s="11" t="s">
        <v>79</v>
      </c>
      <c r="AW98" s="11" t="s">
        <v>33</v>
      </c>
      <c r="AX98" s="11" t="s">
        <v>69</v>
      </c>
      <c r="AY98" s="244" t="s">
        <v>174</v>
      </c>
    </row>
    <row r="99" s="11" customFormat="1">
      <c r="B99" s="233"/>
      <c r="C99" s="234"/>
      <c r="D99" s="235" t="s">
        <v>182</v>
      </c>
      <c r="E99" s="236" t="s">
        <v>21</v>
      </c>
      <c r="F99" s="237" t="s">
        <v>2204</v>
      </c>
      <c r="G99" s="234"/>
      <c r="H99" s="238">
        <v>25.079999999999998</v>
      </c>
      <c r="I99" s="239"/>
      <c r="J99" s="234"/>
      <c r="K99" s="234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182</v>
      </c>
      <c r="AU99" s="244" t="s">
        <v>79</v>
      </c>
      <c r="AV99" s="11" t="s">
        <v>79</v>
      </c>
      <c r="AW99" s="11" t="s">
        <v>33</v>
      </c>
      <c r="AX99" s="11" t="s">
        <v>69</v>
      </c>
      <c r="AY99" s="244" t="s">
        <v>174</v>
      </c>
    </row>
    <row r="100" s="11" customFormat="1">
      <c r="B100" s="233"/>
      <c r="C100" s="234"/>
      <c r="D100" s="235" t="s">
        <v>182</v>
      </c>
      <c r="E100" s="236" t="s">
        <v>21</v>
      </c>
      <c r="F100" s="237" t="s">
        <v>2205</v>
      </c>
      <c r="G100" s="234"/>
      <c r="H100" s="238">
        <v>19.890000000000001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182</v>
      </c>
      <c r="AU100" s="244" t="s">
        <v>79</v>
      </c>
      <c r="AV100" s="11" t="s">
        <v>79</v>
      </c>
      <c r="AW100" s="11" t="s">
        <v>33</v>
      </c>
      <c r="AX100" s="11" t="s">
        <v>69</v>
      </c>
      <c r="AY100" s="244" t="s">
        <v>174</v>
      </c>
    </row>
    <row r="101" s="11" customFormat="1">
      <c r="B101" s="233"/>
      <c r="C101" s="234"/>
      <c r="D101" s="235" t="s">
        <v>182</v>
      </c>
      <c r="E101" s="236" t="s">
        <v>21</v>
      </c>
      <c r="F101" s="237" t="s">
        <v>2206</v>
      </c>
      <c r="G101" s="234"/>
      <c r="H101" s="238">
        <v>24.670000000000002</v>
      </c>
      <c r="I101" s="239"/>
      <c r="J101" s="234"/>
      <c r="K101" s="234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182</v>
      </c>
      <c r="AU101" s="244" t="s">
        <v>79</v>
      </c>
      <c r="AV101" s="11" t="s">
        <v>79</v>
      </c>
      <c r="AW101" s="11" t="s">
        <v>33</v>
      </c>
      <c r="AX101" s="11" t="s">
        <v>69</v>
      </c>
      <c r="AY101" s="244" t="s">
        <v>174</v>
      </c>
    </row>
    <row r="102" s="11" customFormat="1">
      <c r="B102" s="233"/>
      <c r="C102" s="234"/>
      <c r="D102" s="235" t="s">
        <v>182</v>
      </c>
      <c r="E102" s="236" t="s">
        <v>21</v>
      </c>
      <c r="F102" s="237" t="s">
        <v>2207</v>
      </c>
      <c r="G102" s="234"/>
      <c r="H102" s="238">
        <v>17.870000000000001</v>
      </c>
      <c r="I102" s="239"/>
      <c r="J102" s="234"/>
      <c r="K102" s="234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182</v>
      </c>
      <c r="AU102" s="244" t="s">
        <v>79</v>
      </c>
      <c r="AV102" s="11" t="s">
        <v>79</v>
      </c>
      <c r="AW102" s="11" t="s">
        <v>33</v>
      </c>
      <c r="AX102" s="11" t="s">
        <v>69</v>
      </c>
      <c r="AY102" s="244" t="s">
        <v>174</v>
      </c>
    </row>
    <row r="103" s="11" customFormat="1">
      <c r="B103" s="233"/>
      <c r="C103" s="234"/>
      <c r="D103" s="235" t="s">
        <v>182</v>
      </c>
      <c r="E103" s="236" t="s">
        <v>21</v>
      </c>
      <c r="F103" s="237" t="s">
        <v>2208</v>
      </c>
      <c r="G103" s="234"/>
      <c r="H103" s="238">
        <v>24.780000000000001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182</v>
      </c>
      <c r="AU103" s="244" t="s">
        <v>79</v>
      </c>
      <c r="AV103" s="11" t="s">
        <v>79</v>
      </c>
      <c r="AW103" s="11" t="s">
        <v>33</v>
      </c>
      <c r="AX103" s="11" t="s">
        <v>69</v>
      </c>
      <c r="AY103" s="244" t="s">
        <v>174</v>
      </c>
    </row>
    <row r="104" s="11" customFormat="1">
      <c r="B104" s="233"/>
      <c r="C104" s="234"/>
      <c r="D104" s="235" t="s">
        <v>182</v>
      </c>
      <c r="E104" s="236" t="s">
        <v>21</v>
      </c>
      <c r="F104" s="237" t="s">
        <v>2209</v>
      </c>
      <c r="G104" s="234"/>
      <c r="H104" s="238">
        <v>20.469999999999999</v>
      </c>
      <c r="I104" s="239"/>
      <c r="J104" s="234"/>
      <c r="K104" s="234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182</v>
      </c>
      <c r="AU104" s="244" t="s">
        <v>79</v>
      </c>
      <c r="AV104" s="11" t="s">
        <v>79</v>
      </c>
      <c r="AW104" s="11" t="s">
        <v>33</v>
      </c>
      <c r="AX104" s="11" t="s">
        <v>69</v>
      </c>
      <c r="AY104" s="244" t="s">
        <v>174</v>
      </c>
    </row>
    <row r="105" s="11" customFormat="1">
      <c r="B105" s="233"/>
      <c r="C105" s="234"/>
      <c r="D105" s="235" t="s">
        <v>182</v>
      </c>
      <c r="E105" s="236" t="s">
        <v>21</v>
      </c>
      <c r="F105" s="237" t="s">
        <v>2210</v>
      </c>
      <c r="G105" s="234"/>
      <c r="H105" s="238">
        <v>30.34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182</v>
      </c>
      <c r="AU105" s="244" t="s">
        <v>79</v>
      </c>
      <c r="AV105" s="11" t="s">
        <v>79</v>
      </c>
      <c r="AW105" s="11" t="s">
        <v>33</v>
      </c>
      <c r="AX105" s="11" t="s">
        <v>69</v>
      </c>
      <c r="AY105" s="244" t="s">
        <v>174</v>
      </c>
    </row>
    <row r="106" s="11" customFormat="1">
      <c r="B106" s="233"/>
      <c r="C106" s="234"/>
      <c r="D106" s="235" t="s">
        <v>182</v>
      </c>
      <c r="E106" s="236" t="s">
        <v>21</v>
      </c>
      <c r="F106" s="237" t="s">
        <v>2211</v>
      </c>
      <c r="G106" s="234"/>
      <c r="H106" s="238">
        <v>7.0999999999999996</v>
      </c>
      <c r="I106" s="239"/>
      <c r="J106" s="234"/>
      <c r="K106" s="234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182</v>
      </c>
      <c r="AU106" s="244" t="s">
        <v>79</v>
      </c>
      <c r="AV106" s="11" t="s">
        <v>79</v>
      </c>
      <c r="AW106" s="11" t="s">
        <v>33</v>
      </c>
      <c r="AX106" s="11" t="s">
        <v>69</v>
      </c>
      <c r="AY106" s="244" t="s">
        <v>174</v>
      </c>
    </row>
    <row r="107" s="11" customFormat="1">
      <c r="B107" s="233"/>
      <c r="C107" s="234"/>
      <c r="D107" s="235" t="s">
        <v>182</v>
      </c>
      <c r="E107" s="236" t="s">
        <v>21</v>
      </c>
      <c r="F107" s="237" t="s">
        <v>2212</v>
      </c>
      <c r="G107" s="234"/>
      <c r="H107" s="238">
        <v>56.68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182</v>
      </c>
      <c r="AU107" s="244" t="s">
        <v>79</v>
      </c>
      <c r="AV107" s="11" t="s">
        <v>79</v>
      </c>
      <c r="AW107" s="11" t="s">
        <v>33</v>
      </c>
      <c r="AX107" s="11" t="s">
        <v>69</v>
      </c>
      <c r="AY107" s="244" t="s">
        <v>174</v>
      </c>
    </row>
    <row r="108" s="11" customFormat="1">
      <c r="B108" s="233"/>
      <c r="C108" s="234"/>
      <c r="D108" s="235" t="s">
        <v>182</v>
      </c>
      <c r="E108" s="236" t="s">
        <v>21</v>
      </c>
      <c r="F108" s="237" t="s">
        <v>2213</v>
      </c>
      <c r="G108" s="234"/>
      <c r="H108" s="238">
        <v>14.800000000000001</v>
      </c>
      <c r="I108" s="239"/>
      <c r="J108" s="234"/>
      <c r="K108" s="234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182</v>
      </c>
      <c r="AU108" s="244" t="s">
        <v>79</v>
      </c>
      <c r="AV108" s="11" t="s">
        <v>79</v>
      </c>
      <c r="AW108" s="11" t="s">
        <v>33</v>
      </c>
      <c r="AX108" s="11" t="s">
        <v>69</v>
      </c>
      <c r="AY108" s="244" t="s">
        <v>174</v>
      </c>
    </row>
    <row r="109" s="11" customFormat="1">
      <c r="B109" s="233"/>
      <c r="C109" s="234"/>
      <c r="D109" s="235" t="s">
        <v>182</v>
      </c>
      <c r="E109" s="236" t="s">
        <v>21</v>
      </c>
      <c r="F109" s="237" t="s">
        <v>2214</v>
      </c>
      <c r="G109" s="234"/>
      <c r="H109" s="238">
        <v>9.5500000000000007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182</v>
      </c>
      <c r="AU109" s="244" t="s">
        <v>79</v>
      </c>
      <c r="AV109" s="11" t="s">
        <v>79</v>
      </c>
      <c r="AW109" s="11" t="s">
        <v>33</v>
      </c>
      <c r="AX109" s="11" t="s">
        <v>69</v>
      </c>
      <c r="AY109" s="244" t="s">
        <v>174</v>
      </c>
    </row>
    <row r="110" s="11" customFormat="1">
      <c r="B110" s="233"/>
      <c r="C110" s="234"/>
      <c r="D110" s="235" t="s">
        <v>182</v>
      </c>
      <c r="E110" s="236" t="s">
        <v>21</v>
      </c>
      <c r="F110" s="237" t="s">
        <v>2215</v>
      </c>
      <c r="G110" s="234"/>
      <c r="H110" s="238">
        <v>24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182</v>
      </c>
      <c r="AU110" s="244" t="s">
        <v>79</v>
      </c>
      <c r="AV110" s="11" t="s">
        <v>79</v>
      </c>
      <c r="AW110" s="11" t="s">
        <v>33</v>
      </c>
      <c r="AX110" s="11" t="s">
        <v>69</v>
      </c>
      <c r="AY110" s="244" t="s">
        <v>174</v>
      </c>
    </row>
    <row r="111" s="12" customFormat="1">
      <c r="B111" s="245"/>
      <c r="C111" s="246"/>
      <c r="D111" s="235" t="s">
        <v>182</v>
      </c>
      <c r="E111" s="247" t="s">
        <v>21</v>
      </c>
      <c r="F111" s="248" t="s">
        <v>184</v>
      </c>
      <c r="G111" s="246"/>
      <c r="H111" s="249">
        <v>504.649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182</v>
      </c>
      <c r="AU111" s="255" t="s">
        <v>79</v>
      </c>
      <c r="AV111" s="12" t="s">
        <v>181</v>
      </c>
      <c r="AW111" s="12" t="s">
        <v>33</v>
      </c>
      <c r="AX111" s="12" t="s">
        <v>77</v>
      </c>
      <c r="AY111" s="255" t="s">
        <v>174</v>
      </c>
    </row>
    <row r="112" s="1" customFormat="1" ht="16.5" customHeight="1">
      <c r="B112" s="46"/>
      <c r="C112" s="221" t="s">
        <v>188</v>
      </c>
      <c r="D112" s="221" t="s">
        <v>176</v>
      </c>
      <c r="E112" s="222" t="s">
        <v>2216</v>
      </c>
      <c r="F112" s="223" t="s">
        <v>2217</v>
      </c>
      <c r="G112" s="224" t="s">
        <v>201</v>
      </c>
      <c r="H112" s="225">
        <v>17.898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40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181</v>
      </c>
      <c r="AT112" s="24" t="s">
        <v>176</v>
      </c>
      <c r="AU112" s="24" t="s">
        <v>79</v>
      </c>
      <c r="AY112" s="24" t="s">
        <v>174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77</v>
      </c>
      <c r="BK112" s="232">
        <f>ROUND(I112*H112,2)</f>
        <v>0</v>
      </c>
      <c r="BL112" s="24" t="s">
        <v>181</v>
      </c>
      <c r="BM112" s="24" t="s">
        <v>191</v>
      </c>
    </row>
    <row r="113" s="13" customFormat="1">
      <c r="B113" s="256"/>
      <c r="C113" s="257"/>
      <c r="D113" s="235" t="s">
        <v>182</v>
      </c>
      <c r="E113" s="258" t="s">
        <v>21</v>
      </c>
      <c r="F113" s="259" t="s">
        <v>2218</v>
      </c>
      <c r="G113" s="257"/>
      <c r="H113" s="258" t="s">
        <v>21</v>
      </c>
      <c r="I113" s="260"/>
      <c r="J113" s="257"/>
      <c r="K113" s="257"/>
      <c r="L113" s="261"/>
      <c r="M113" s="262"/>
      <c r="N113" s="263"/>
      <c r="O113" s="263"/>
      <c r="P113" s="263"/>
      <c r="Q113" s="263"/>
      <c r="R113" s="263"/>
      <c r="S113" s="263"/>
      <c r="T113" s="264"/>
      <c r="AT113" s="265" t="s">
        <v>182</v>
      </c>
      <c r="AU113" s="265" t="s">
        <v>79</v>
      </c>
      <c r="AV113" s="13" t="s">
        <v>77</v>
      </c>
      <c r="AW113" s="13" t="s">
        <v>33</v>
      </c>
      <c r="AX113" s="13" t="s">
        <v>69</v>
      </c>
      <c r="AY113" s="265" t="s">
        <v>174</v>
      </c>
    </row>
    <row r="114" s="13" customFormat="1">
      <c r="B114" s="256"/>
      <c r="C114" s="257"/>
      <c r="D114" s="235" t="s">
        <v>182</v>
      </c>
      <c r="E114" s="258" t="s">
        <v>21</v>
      </c>
      <c r="F114" s="259" t="s">
        <v>2192</v>
      </c>
      <c r="G114" s="257"/>
      <c r="H114" s="258" t="s">
        <v>21</v>
      </c>
      <c r="I114" s="260"/>
      <c r="J114" s="257"/>
      <c r="K114" s="257"/>
      <c r="L114" s="261"/>
      <c r="M114" s="262"/>
      <c r="N114" s="263"/>
      <c r="O114" s="263"/>
      <c r="P114" s="263"/>
      <c r="Q114" s="263"/>
      <c r="R114" s="263"/>
      <c r="S114" s="263"/>
      <c r="T114" s="264"/>
      <c r="AT114" s="265" t="s">
        <v>182</v>
      </c>
      <c r="AU114" s="265" t="s">
        <v>79</v>
      </c>
      <c r="AV114" s="13" t="s">
        <v>77</v>
      </c>
      <c r="AW114" s="13" t="s">
        <v>33</v>
      </c>
      <c r="AX114" s="13" t="s">
        <v>69</v>
      </c>
      <c r="AY114" s="265" t="s">
        <v>174</v>
      </c>
    </row>
    <row r="115" s="13" customFormat="1">
      <c r="B115" s="256"/>
      <c r="C115" s="257"/>
      <c r="D115" s="235" t="s">
        <v>182</v>
      </c>
      <c r="E115" s="258" t="s">
        <v>21</v>
      </c>
      <c r="F115" s="259" t="s">
        <v>2193</v>
      </c>
      <c r="G115" s="257"/>
      <c r="H115" s="258" t="s">
        <v>21</v>
      </c>
      <c r="I115" s="260"/>
      <c r="J115" s="257"/>
      <c r="K115" s="257"/>
      <c r="L115" s="261"/>
      <c r="M115" s="262"/>
      <c r="N115" s="263"/>
      <c r="O115" s="263"/>
      <c r="P115" s="263"/>
      <c r="Q115" s="263"/>
      <c r="R115" s="263"/>
      <c r="S115" s="263"/>
      <c r="T115" s="264"/>
      <c r="AT115" s="265" t="s">
        <v>182</v>
      </c>
      <c r="AU115" s="265" t="s">
        <v>79</v>
      </c>
      <c r="AV115" s="13" t="s">
        <v>77</v>
      </c>
      <c r="AW115" s="13" t="s">
        <v>33</v>
      </c>
      <c r="AX115" s="13" t="s">
        <v>69</v>
      </c>
      <c r="AY115" s="265" t="s">
        <v>174</v>
      </c>
    </row>
    <row r="116" s="13" customFormat="1">
      <c r="B116" s="256"/>
      <c r="C116" s="257"/>
      <c r="D116" s="235" t="s">
        <v>182</v>
      </c>
      <c r="E116" s="258" t="s">
        <v>21</v>
      </c>
      <c r="F116" s="259" t="s">
        <v>2194</v>
      </c>
      <c r="G116" s="257"/>
      <c r="H116" s="258" t="s">
        <v>21</v>
      </c>
      <c r="I116" s="260"/>
      <c r="J116" s="257"/>
      <c r="K116" s="257"/>
      <c r="L116" s="261"/>
      <c r="M116" s="262"/>
      <c r="N116" s="263"/>
      <c r="O116" s="263"/>
      <c r="P116" s="263"/>
      <c r="Q116" s="263"/>
      <c r="R116" s="263"/>
      <c r="S116" s="263"/>
      <c r="T116" s="264"/>
      <c r="AT116" s="265" t="s">
        <v>182</v>
      </c>
      <c r="AU116" s="265" t="s">
        <v>79</v>
      </c>
      <c r="AV116" s="13" t="s">
        <v>77</v>
      </c>
      <c r="AW116" s="13" t="s">
        <v>33</v>
      </c>
      <c r="AX116" s="13" t="s">
        <v>69</v>
      </c>
      <c r="AY116" s="265" t="s">
        <v>174</v>
      </c>
    </row>
    <row r="117" s="13" customFormat="1">
      <c r="B117" s="256"/>
      <c r="C117" s="257"/>
      <c r="D117" s="235" t="s">
        <v>182</v>
      </c>
      <c r="E117" s="258" t="s">
        <v>21</v>
      </c>
      <c r="F117" s="259" t="s">
        <v>2195</v>
      </c>
      <c r="G117" s="257"/>
      <c r="H117" s="258" t="s">
        <v>21</v>
      </c>
      <c r="I117" s="260"/>
      <c r="J117" s="257"/>
      <c r="K117" s="257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182</v>
      </c>
      <c r="AU117" s="265" t="s">
        <v>79</v>
      </c>
      <c r="AV117" s="13" t="s">
        <v>77</v>
      </c>
      <c r="AW117" s="13" t="s">
        <v>33</v>
      </c>
      <c r="AX117" s="13" t="s">
        <v>69</v>
      </c>
      <c r="AY117" s="265" t="s">
        <v>174</v>
      </c>
    </row>
    <row r="118" s="11" customFormat="1">
      <c r="B118" s="233"/>
      <c r="C118" s="234"/>
      <c r="D118" s="235" t="s">
        <v>182</v>
      </c>
      <c r="E118" s="236" t="s">
        <v>21</v>
      </c>
      <c r="F118" s="237" t="s">
        <v>2219</v>
      </c>
      <c r="G118" s="234"/>
      <c r="H118" s="238">
        <v>6.9930000000000003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182</v>
      </c>
      <c r="AU118" s="244" t="s">
        <v>79</v>
      </c>
      <c r="AV118" s="11" t="s">
        <v>79</v>
      </c>
      <c r="AW118" s="11" t="s">
        <v>33</v>
      </c>
      <c r="AX118" s="11" t="s">
        <v>69</v>
      </c>
      <c r="AY118" s="244" t="s">
        <v>174</v>
      </c>
    </row>
    <row r="119" s="11" customFormat="1">
      <c r="B119" s="233"/>
      <c r="C119" s="234"/>
      <c r="D119" s="235" t="s">
        <v>182</v>
      </c>
      <c r="E119" s="236" t="s">
        <v>21</v>
      </c>
      <c r="F119" s="237" t="s">
        <v>2220</v>
      </c>
      <c r="G119" s="234"/>
      <c r="H119" s="238">
        <v>2.7210000000000001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182</v>
      </c>
      <c r="AU119" s="244" t="s">
        <v>79</v>
      </c>
      <c r="AV119" s="11" t="s">
        <v>79</v>
      </c>
      <c r="AW119" s="11" t="s">
        <v>33</v>
      </c>
      <c r="AX119" s="11" t="s">
        <v>69</v>
      </c>
      <c r="AY119" s="244" t="s">
        <v>174</v>
      </c>
    </row>
    <row r="120" s="11" customFormat="1">
      <c r="B120" s="233"/>
      <c r="C120" s="234"/>
      <c r="D120" s="235" t="s">
        <v>182</v>
      </c>
      <c r="E120" s="236" t="s">
        <v>21</v>
      </c>
      <c r="F120" s="237" t="s">
        <v>2221</v>
      </c>
      <c r="G120" s="234"/>
      <c r="H120" s="238">
        <v>8.1839999999999993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182</v>
      </c>
      <c r="AU120" s="244" t="s">
        <v>79</v>
      </c>
      <c r="AV120" s="11" t="s">
        <v>79</v>
      </c>
      <c r="AW120" s="11" t="s">
        <v>33</v>
      </c>
      <c r="AX120" s="11" t="s">
        <v>69</v>
      </c>
      <c r="AY120" s="244" t="s">
        <v>174</v>
      </c>
    </row>
    <row r="121" s="12" customFormat="1">
      <c r="B121" s="245"/>
      <c r="C121" s="246"/>
      <c r="D121" s="235" t="s">
        <v>182</v>
      </c>
      <c r="E121" s="247" t="s">
        <v>21</v>
      </c>
      <c r="F121" s="248" t="s">
        <v>184</v>
      </c>
      <c r="G121" s="246"/>
      <c r="H121" s="249">
        <v>17.898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182</v>
      </c>
      <c r="AU121" s="255" t="s">
        <v>79</v>
      </c>
      <c r="AV121" s="12" t="s">
        <v>181</v>
      </c>
      <c r="AW121" s="12" t="s">
        <v>33</v>
      </c>
      <c r="AX121" s="12" t="s">
        <v>77</v>
      </c>
      <c r="AY121" s="255" t="s">
        <v>174</v>
      </c>
    </row>
    <row r="122" s="1" customFormat="1" ht="16.5" customHeight="1">
      <c r="B122" s="46"/>
      <c r="C122" s="221" t="s">
        <v>181</v>
      </c>
      <c r="D122" s="221" t="s">
        <v>176</v>
      </c>
      <c r="E122" s="222" t="s">
        <v>1955</v>
      </c>
      <c r="F122" s="223" t="s">
        <v>2222</v>
      </c>
      <c r="G122" s="224" t="s">
        <v>201</v>
      </c>
      <c r="H122" s="225">
        <v>560.197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79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196</v>
      </c>
    </row>
    <row r="123" s="13" customFormat="1">
      <c r="B123" s="256"/>
      <c r="C123" s="257"/>
      <c r="D123" s="235" t="s">
        <v>182</v>
      </c>
      <c r="E123" s="258" t="s">
        <v>21</v>
      </c>
      <c r="F123" s="259" t="s">
        <v>2223</v>
      </c>
      <c r="G123" s="257"/>
      <c r="H123" s="258" t="s">
        <v>21</v>
      </c>
      <c r="I123" s="260"/>
      <c r="J123" s="257"/>
      <c r="K123" s="257"/>
      <c r="L123" s="261"/>
      <c r="M123" s="262"/>
      <c r="N123" s="263"/>
      <c r="O123" s="263"/>
      <c r="P123" s="263"/>
      <c r="Q123" s="263"/>
      <c r="R123" s="263"/>
      <c r="S123" s="263"/>
      <c r="T123" s="264"/>
      <c r="AT123" s="265" t="s">
        <v>182</v>
      </c>
      <c r="AU123" s="265" t="s">
        <v>79</v>
      </c>
      <c r="AV123" s="13" t="s">
        <v>77</v>
      </c>
      <c r="AW123" s="13" t="s">
        <v>33</v>
      </c>
      <c r="AX123" s="13" t="s">
        <v>69</v>
      </c>
      <c r="AY123" s="265" t="s">
        <v>174</v>
      </c>
    </row>
    <row r="124" s="11" customFormat="1">
      <c r="B124" s="233"/>
      <c r="C124" s="234"/>
      <c r="D124" s="235" t="s">
        <v>182</v>
      </c>
      <c r="E124" s="236" t="s">
        <v>21</v>
      </c>
      <c r="F124" s="237" t="s">
        <v>21</v>
      </c>
      <c r="G124" s="234"/>
      <c r="H124" s="238">
        <v>0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182</v>
      </c>
      <c r="AU124" s="244" t="s">
        <v>79</v>
      </c>
      <c r="AV124" s="11" t="s">
        <v>79</v>
      </c>
      <c r="AW124" s="11" t="s">
        <v>6</v>
      </c>
      <c r="AX124" s="11" t="s">
        <v>69</v>
      </c>
      <c r="AY124" s="244" t="s">
        <v>174</v>
      </c>
    </row>
    <row r="125" s="11" customFormat="1">
      <c r="B125" s="233"/>
      <c r="C125" s="234"/>
      <c r="D125" s="235" t="s">
        <v>182</v>
      </c>
      <c r="E125" s="236" t="s">
        <v>21</v>
      </c>
      <c r="F125" s="237" t="s">
        <v>2224</v>
      </c>
      <c r="G125" s="234"/>
      <c r="H125" s="238">
        <v>88.694000000000003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182</v>
      </c>
      <c r="AU125" s="244" t="s">
        <v>79</v>
      </c>
      <c r="AV125" s="11" t="s">
        <v>79</v>
      </c>
      <c r="AW125" s="11" t="s">
        <v>33</v>
      </c>
      <c r="AX125" s="11" t="s">
        <v>69</v>
      </c>
      <c r="AY125" s="244" t="s">
        <v>174</v>
      </c>
    </row>
    <row r="126" s="11" customFormat="1">
      <c r="B126" s="233"/>
      <c r="C126" s="234"/>
      <c r="D126" s="235" t="s">
        <v>182</v>
      </c>
      <c r="E126" s="236" t="s">
        <v>21</v>
      </c>
      <c r="F126" s="237" t="s">
        <v>2225</v>
      </c>
      <c r="G126" s="234"/>
      <c r="H126" s="238">
        <v>93.822000000000003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182</v>
      </c>
      <c r="AU126" s="244" t="s">
        <v>79</v>
      </c>
      <c r="AV126" s="11" t="s">
        <v>79</v>
      </c>
      <c r="AW126" s="11" t="s">
        <v>33</v>
      </c>
      <c r="AX126" s="11" t="s">
        <v>69</v>
      </c>
      <c r="AY126" s="244" t="s">
        <v>174</v>
      </c>
    </row>
    <row r="127" s="11" customFormat="1">
      <c r="B127" s="233"/>
      <c r="C127" s="234"/>
      <c r="D127" s="235" t="s">
        <v>182</v>
      </c>
      <c r="E127" s="236" t="s">
        <v>21</v>
      </c>
      <c r="F127" s="237" t="s">
        <v>2199</v>
      </c>
      <c r="G127" s="234"/>
      <c r="H127" s="238">
        <v>17.469000000000001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182</v>
      </c>
      <c r="AU127" s="244" t="s">
        <v>79</v>
      </c>
      <c r="AV127" s="11" t="s">
        <v>79</v>
      </c>
      <c r="AW127" s="11" t="s">
        <v>33</v>
      </c>
      <c r="AX127" s="11" t="s">
        <v>69</v>
      </c>
      <c r="AY127" s="244" t="s">
        <v>174</v>
      </c>
    </row>
    <row r="128" s="11" customFormat="1">
      <c r="B128" s="233"/>
      <c r="C128" s="234"/>
      <c r="D128" s="235" t="s">
        <v>182</v>
      </c>
      <c r="E128" s="236" t="s">
        <v>21</v>
      </c>
      <c r="F128" s="237" t="s">
        <v>2226</v>
      </c>
      <c r="G128" s="234"/>
      <c r="H128" s="238">
        <v>38.740000000000002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182</v>
      </c>
      <c r="AU128" s="244" t="s">
        <v>79</v>
      </c>
      <c r="AV128" s="11" t="s">
        <v>79</v>
      </c>
      <c r="AW128" s="11" t="s">
        <v>33</v>
      </c>
      <c r="AX128" s="11" t="s">
        <v>69</v>
      </c>
      <c r="AY128" s="244" t="s">
        <v>174</v>
      </c>
    </row>
    <row r="129" s="11" customFormat="1">
      <c r="B129" s="233"/>
      <c r="C129" s="234"/>
      <c r="D129" s="235" t="s">
        <v>182</v>
      </c>
      <c r="E129" s="236" t="s">
        <v>21</v>
      </c>
      <c r="F129" s="237" t="s">
        <v>2201</v>
      </c>
      <c r="G129" s="234"/>
      <c r="H129" s="238">
        <v>8.0039999999999996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182</v>
      </c>
      <c r="AU129" s="244" t="s">
        <v>79</v>
      </c>
      <c r="AV129" s="11" t="s">
        <v>79</v>
      </c>
      <c r="AW129" s="11" t="s">
        <v>33</v>
      </c>
      <c r="AX129" s="11" t="s">
        <v>69</v>
      </c>
      <c r="AY129" s="244" t="s">
        <v>174</v>
      </c>
    </row>
    <row r="130" s="11" customFormat="1">
      <c r="B130" s="233"/>
      <c r="C130" s="234"/>
      <c r="D130" s="235" t="s">
        <v>182</v>
      </c>
      <c r="E130" s="236" t="s">
        <v>21</v>
      </c>
      <c r="F130" s="237" t="s">
        <v>2202</v>
      </c>
      <c r="G130" s="234"/>
      <c r="H130" s="238">
        <v>13.550000000000001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182</v>
      </c>
      <c r="AU130" s="244" t="s">
        <v>79</v>
      </c>
      <c r="AV130" s="11" t="s">
        <v>79</v>
      </c>
      <c r="AW130" s="11" t="s">
        <v>33</v>
      </c>
      <c r="AX130" s="11" t="s">
        <v>69</v>
      </c>
      <c r="AY130" s="244" t="s">
        <v>174</v>
      </c>
    </row>
    <row r="131" s="11" customFormat="1">
      <c r="B131" s="233"/>
      <c r="C131" s="234"/>
      <c r="D131" s="235" t="s">
        <v>182</v>
      </c>
      <c r="E131" s="236" t="s">
        <v>21</v>
      </c>
      <c r="F131" s="237" t="s">
        <v>2227</v>
      </c>
      <c r="G131" s="234"/>
      <c r="H131" s="238">
        <v>6.79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182</v>
      </c>
      <c r="AU131" s="244" t="s">
        <v>79</v>
      </c>
      <c r="AV131" s="11" t="s">
        <v>79</v>
      </c>
      <c r="AW131" s="11" t="s">
        <v>33</v>
      </c>
      <c r="AX131" s="11" t="s">
        <v>69</v>
      </c>
      <c r="AY131" s="244" t="s">
        <v>174</v>
      </c>
    </row>
    <row r="132" s="11" customFormat="1">
      <c r="B132" s="233"/>
      <c r="C132" s="234"/>
      <c r="D132" s="235" t="s">
        <v>182</v>
      </c>
      <c r="E132" s="236" t="s">
        <v>21</v>
      </c>
      <c r="F132" s="237" t="s">
        <v>2204</v>
      </c>
      <c r="G132" s="234"/>
      <c r="H132" s="238">
        <v>25.079999999999998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182</v>
      </c>
      <c r="AU132" s="244" t="s">
        <v>79</v>
      </c>
      <c r="AV132" s="11" t="s">
        <v>79</v>
      </c>
      <c r="AW132" s="11" t="s">
        <v>33</v>
      </c>
      <c r="AX132" s="11" t="s">
        <v>69</v>
      </c>
      <c r="AY132" s="244" t="s">
        <v>174</v>
      </c>
    </row>
    <row r="133" s="11" customFormat="1">
      <c r="B133" s="233"/>
      <c r="C133" s="234"/>
      <c r="D133" s="235" t="s">
        <v>182</v>
      </c>
      <c r="E133" s="236" t="s">
        <v>21</v>
      </c>
      <c r="F133" s="237" t="s">
        <v>2205</v>
      </c>
      <c r="G133" s="234"/>
      <c r="H133" s="238">
        <v>19.890000000000001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182</v>
      </c>
      <c r="AU133" s="244" t="s">
        <v>79</v>
      </c>
      <c r="AV133" s="11" t="s">
        <v>79</v>
      </c>
      <c r="AW133" s="11" t="s">
        <v>33</v>
      </c>
      <c r="AX133" s="11" t="s">
        <v>69</v>
      </c>
      <c r="AY133" s="244" t="s">
        <v>174</v>
      </c>
    </row>
    <row r="134" s="11" customFormat="1">
      <c r="B134" s="233"/>
      <c r="C134" s="234"/>
      <c r="D134" s="235" t="s">
        <v>182</v>
      </c>
      <c r="E134" s="236" t="s">
        <v>21</v>
      </c>
      <c r="F134" s="237" t="s">
        <v>2206</v>
      </c>
      <c r="G134" s="234"/>
      <c r="H134" s="238">
        <v>24.670000000000002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182</v>
      </c>
      <c r="AU134" s="244" t="s">
        <v>79</v>
      </c>
      <c r="AV134" s="11" t="s">
        <v>79</v>
      </c>
      <c r="AW134" s="11" t="s">
        <v>33</v>
      </c>
      <c r="AX134" s="11" t="s">
        <v>69</v>
      </c>
      <c r="AY134" s="244" t="s">
        <v>174</v>
      </c>
    </row>
    <row r="135" s="11" customFormat="1">
      <c r="B135" s="233"/>
      <c r="C135" s="234"/>
      <c r="D135" s="235" t="s">
        <v>182</v>
      </c>
      <c r="E135" s="236" t="s">
        <v>21</v>
      </c>
      <c r="F135" s="237" t="s">
        <v>2207</v>
      </c>
      <c r="G135" s="234"/>
      <c r="H135" s="238">
        <v>17.870000000000001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182</v>
      </c>
      <c r="AU135" s="244" t="s">
        <v>79</v>
      </c>
      <c r="AV135" s="11" t="s">
        <v>79</v>
      </c>
      <c r="AW135" s="11" t="s">
        <v>33</v>
      </c>
      <c r="AX135" s="11" t="s">
        <v>69</v>
      </c>
      <c r="AY135" s="244" t="s">
        <v>174</v>
      </c>
    </row>
    <row r="136" s="11" customFormat="1">
      <c r="B136" s="233"/>
      <c r="C136" s="234"/>
      <c r="D136" s="235" t="s">
        <v>182</v>
      </c>
      <c r="E136" s="236" t="s">
        <v>21</v>
      </c>
      <c r="F136" s="237" t="s">
        <v>2208</v>
      </c>
      <c r="G136" s="234"/>
      <c r="H136" s="238">
        <v>24.780000000000001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182</v>
      </c>
      <c r="AU136" s="244" t="s">
        <v>79</v>
      </c>
      <c r="AV136" s="11" t="s">
        <v>79</v>
      </c>
      <c r="AW136" s="11" t="s">
        <v>33</v>
      </c>
      <c r="AX136" s="11" t="s">
        <v>69</v>
      </c>
      <c r="AY136" s="244" t="s">
        <v>174</v>
      </c>
    </row>
    <row r="137" s="11" customFormat="1">
      <c r="B137" s="233"/>
      <c r="C137" s="234"/>
      <c r="D137" s="235" t="s">
        <v>182</v>
      </c>
      <c r="E137" s="236" t="s">
        <v>21</v>
      </c>
      <c r="F137" s="237" t="s">
        <v>2209</v>
      </c>
      <c r="G137" s="234"/>
      <c r="H137" s="238">
        <v>20.469999999999999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182</v>
      </c>
      <c r="AU137" s="244" t="s">
        <v>79</v>
      </c>
      <c r="AV137" s="11" t="s">
        <v>79</v>
      </c>
      <c r="AW137" s="11" t="s">
        <v>33</v>
      </c>
      <c r="AX137" s="11" t="s">
        <v>69</v>
      </c>
      <c r="AY137" s="244" t="s">
        <v>174</v>
      </c>
    </row>
    <row r="138" s="11" customFormat="1">
      <c r="B138" s="233"/>
      <c r="C138" s="234"/>
      <c r="D138" s="235" t="s">
        <v>182</v>
      </c>
      <c r="E138" s="236" t="s">
        <v>21</v>
      </c>
      <c r="F138" s="237" t="s">
        <v>2210</v>
      </c>
      <c r="G138" s="234"/>
      <c r="H138" s="238">
        <v>30.34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182</v>
      </c>
      <c r="AU138" s="244" t="s">
        <v>79</v>
      </c>
      <c r="AV138" s="11" t="s">
        <v>79</v>
      </c>
      <c r="AW138" s="11" t="s">
        <v>33</v>
      </c>
      <c r="AX138" s="11" t="s">
        <v>69</v>
      </c>
      <c r="AY138" s="244" t="s">
        <v>174</v>
      </c>
    </row>
    <row r="139" s="11" customFormat="1">
      <c r="B139" s="233"/>
      <c r="C139" s="234"/>
      <c r="D139" s="235" t="s">
        <v>182</v>
      </c>
      <c r="E139" s="236" t="s">
        <v>21</v>
      </c>
      <c r="F139" s="237" t="s">
        <v>2228</v>
      </c>
      <c r="G139" s="234"/>
      <c r="H139" s="238">
        <v>7.0999999999999996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182</v>
      </c>
      <c r="AU139" s="244" t="s">
        <v>79</v>
      </c>
      <c r="AV139" s="11" t="s">
        <v>79</v>
      </c>
      <c r="AW139" s="11" t="s">
        <v>33</v>
      </c>
      <c r="AX139" s="11" t="s">
        <v>69</v>
      </c>
      <c r="AY139" s="244" t="s">
        <v>174</v>
      </c>
    </row>
    <row r="140" s="11" customFormat="1">
      <c r="B140" s="233"/>
      <c r="C140" s="234"/>
      <c r="D140" s="235" t="s">
        <v>182</v>
      </c>
      <c r="E140" s="236" t="s">
        <v>21</v>
      </c>
      <c r="F140" s="237" t="s">
        <v>2212</v>
      </c>
      <c r="G140" s="234"/>
      <c r="H140" s="238">
        <v>56.68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182</v>
      </c>
      <c r="AU140" s="244" t="s">
        <v>79</v>
      </c>
      <c r="AV140" s="11" t="s">
        <v>79</v>
      </c>
      <c r="AW140" s="11" t="s">
        <v>33</v>
      </c>
      <c r="AX140" s="11" t="s">
        <v>69</v>
      </c>
      <c r="AY140" s="244" t="s">
        <v>174</v>
      </c>
    </row>
    <row r="141" s="11" customFormat="1">
      <c r="B141" s="233"/>
      <c r="C141" s="234"/>
      <c r="D141" s="235" t="s">
        <v>182</v>
      </c>
      <c r="E141" s="236" t="s">
        <v>21</v>
      </c>
      <c r="F141" s="237" t="s">
        <v>2213</v>
      </c>
      <c r="G141" s="234"/>
      <c r="H141" s="238">
        <v>14.800000000000001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182</v>
      </c>
      <c r="AU141" s="244" t="s">
        <v>79</v>
      </c>
      <c r="AV141" s="11" t="s">
        <v>79</v>
      </c>
      <c r="AW141" s="11" t="s">
        <v>33</v>
      </c>
      <c r="AX141" s="11" t="s">
        <v>69</v>
      </c>
      <c r="AY141" s="244" t="s">
        <v>174</v>
      </c>
    </row>
    <row r="142" s="11" customFormat="1">
      <c r="B142" s="233"/>
      <c r="C142" s="234"/>
      <c r="D142" s="235" t="s">
        <v>182</v>
      </c>
      <c r="E142" s="236" t="s">
        <v>21</v>
      </c>
      <c r="F142" s="237" t="s">
        <v>2214</v>
      </c>
      <c r="G142" s="234"/>
      <c r="H142" s="238">
        <v>9.5500000000000007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182</v>
      </c>
      <c r="AU142" s="244" t="s">
        <v>79</v>
      </c>
      <c r="AV142" s="11" t="s">
        <v>79</v>
      </c>
      <c r="AW142" s="11" t="s">
        <v>33</v>
      </c>
      <c r="AX142" s="11" t="s">
        <v>69</v>
      </c>
      <c r="AY142" s="244" t="s">
        <v>174</v>
      </c>
    </row>
    <row r="143" s="11" customFormat="1">
      <c r="B143" s="233"/>
      <c r="C143" s="234"/>
      <c r="D143" s="235" t="s">
        <v>182</v>
      </c>
      <c r="E143" s="236" t="s">
        <v>21</v>
      </c>
      <c r="F143" s="237" t="s">
        <v>2229</v>
      </c>
      <c r="G143" s="234"/>
      <c r="H143" s="238">
        <v>24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182</v>
      </c>
      <c r="AU143" s="244" t="s">
        <v>79</v>
      </c>
      <c r="AV143" s="11" t="s">
        <v>79</v>
      </c>
      <c r="AW143" s="11" t="s">
        <v>33</v>
      </c>
      <c r="AX143" s="11" t="s">
        <v>69</v>
      </c>
      <c r="AY143" s="244" t="s">
        <v>174</v>
      </c>
    </row>
    <row r="144" s="11" customFormat="1">
      <c r="B144" s="233"/>
      <c r="C144" s="234"/>
      <c r="D144" s="235" t="s">
        <v>182</v>
      </c>
      <c r="E144" s="236" t="s">
        <v>21</v>
      </c>
      <c r="F144" s="237" t="s">
        <v>2230</v>
      </c>
      <c r="G144" s="234"/>
      <c r="H144" s="238">
        <v>6.9930000000000003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182</v>
      </c>
      <c r="AU144" s="244" t="s">
        <v>79</v>
      </c>
      <c r="AV144" s="11" t="s">
        <v>79</v>
      </c>
      <c r="AW144" s="11" t="s">
        <v>33</v>
      </c>
      <c r="AX144" s="11" t="s">
        <v>69</v>
      </c>
      <c r="AY144" s="244" t="s">
        <v>174</v>
      </c>
    </row>
    <row r="145" s="11" customFormat="1">
      <c r="B145" s="233"/>
      <c r="C145" s="234"/>
      <c r="D145" s="235" t="s">
        <v>182</v>
      </c>
      <c r="E145" s="236" t="s">
        <v>21</v>
      </c>
      <c r="F145" s="237" t="s">
        <v>2231</v>
      </c>
      <c r="G145" s="234"/>
      <c r="H145" s="238">
        <v>2.7210000000000001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182</v>
      </c>
      <c r="AU145" s="244" t="s">
        <v>79</v>
      </c>
      <c r="AV145" s="11" t="s">
        <v>79</v>
      </c>
      <c r="AW145" s="11" t="s">
        <v>33</v>
      </c>
      <c r="AX145" s="11" t="s">
        <v>69</v>
      </c>
      <c r="AY145" s="244" t="s">
        <v>174</v>
      </c>
    </row>
    <row r="146" s="11" customFormat="1">
      <c r="B146" s="233"/>
      <c r="C146" s="234"/>
      <c r="D146" s="235" t="s">
        <v>182</v>
      </c>
      <c r="E146" s="236" t="s">
        <v>21</v>
      </c>
      <c r="F146" s="237" t="s">
        <v>2232</v>
      </c>
      <c r="G146" s="234"/>
      <c r="H146" s="238">
        <v>8.1839999999999993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182</v>
      </c>
      <c r="AU146" s="244" t="s">
        <v>79</v>
      </c>
      <c r="AV146" s="11" t="s">
        <v>79</v>
      </c>
      <c r="AW146" s="11" t="s">
        <v>33</v>
      </c>
      <c r="AX146" s="11" t="s">
        <v>69</v>
      </c>
      <c r="AY146" s="244" t="s">
        <v>174</v>
      </c>
    </row>
    <row r="147" s="12" customFormat="1">
      <c r="B147" s="245"/>
      <c r="C147" s="246"/>
      <c r="D147" s="235" t="s">
        <v>182</v>
      </c>
      <c r="E147" s="247" t="s">
        <v>21</v>
      </c>
      <c r="F147" s="248" t="s">
        <v>184</v>
      </c>
      <c r="G147" s="246"/>
      <c r="H147" s="249">
        <v>560.197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182</v>
      </c>
      <c r="AU147" s="255" t="s">
        <v>79</v>
      </c>
      <c r="AV147" s="12" t="s">
        <v>181</v>
      </c>
      <c r="AW147" s="12" t="s">
        <v>33</v>
      </c>
      <c r="AX147" s="12" t="s">
        <v>77</v>
      </c>
      <c r="AY147" s="255" t="s">
        <v>174</v>
      </c>
    </row>
    <row r="148" s="1" customFormat="1" ht="16.5" customHeight="1">
      <c r="B148" s="46"/>
      <c r="C148" s="221" t="s">
        <v>198</v>
      </c>
      <c r="D148" s="221" t="s">
        <v>176</v>
      </c>
      <c r="E148" s="222" t="s">
        <v>1955</v>
      </c>
      <c r="F148" s="223" t="s">
        <v>2222</v>
      </c>
      <c r="G148" s="224" t="s">
        <v>201</v>
      </c>
      <c r="H148" s="225">
        <v>560.197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40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181</v>
      </c>
      <c r="AT148" s="24" t="s">
        <v>176</v>
      </c>
      <c r="AU148" s="24" t="s">
        <v>79</v>
      </c>
      <c r="AY148" s="24" t="s">
        <v>174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77</v>
      </c>
      <c r="BK148" s="232">
        <f>ROUND(I148*H148,2)</f>
        <v>0</v>
      </c>
      <c r="BL148" s="24" t="s">
        <v>181</v>
      </c>
      <c r="BM148" s="24" t="s">
        <v>202</v>
      </c>
    </row>
    <row r="149" s="13" customFormat="1">
      <c r="B149" s="256"/>
      <c r="C149" s="257"/>
      <c r="D149" s="235" t="s">
        <v>182</v>
      </c>
      <c r="E149" s="258" t="s">
        <v>21</v>
      </c>
      <c r="F149" s="259" t="s">
        <v>2233</v>
      </c>
      <c r="G149" s="257"/>
      <c r="H149" s="258" t="s">
        <v>21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AT149" s="265" t="s">
        <v>182</v>
      </c>
      <c r="AU149" s="265" t="s">
        <v>79</v>
      </c>
      <c r="AV149" s="13" t="s">
        <v>77</v>
      </c>
      <c r="AW149" s="13" t="s">
        <v>33</v>
      </c>
      <c r="AX149" s="13" t="s">
        <v>69</v>
      </c>
      <c r="AY149" s="265" t="s">
        <v>174</v>
      </c>
    </row>
    <row r="150" s="11" customFormat="1">
      <c r="B150" s="233"/>
      <c r="C150" s="234"/>
      <c r="D150" s="235" t="s">
        <v>182</v>
      </c>
      <c r="E150" s="236" t="s">
        <v>21</v>
      </c>
      <c r="F150" s="237" t="s">
        <v>2224</v>
      </c>
      <c r="G150" s="234"/>
      <c r="H150" s="238">
        <v>88.694000000000003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182</v>
      </c>
      <c r="AU150" s="244" t="s">
        <v>79</v>
      </c>
      <c r="AV150" s="11" t="s">
        <v>79</v>
      </c>
      <c r="AW150" s="11" t="s">
        <v>33</v>
      </c>
      <c r="AX150" s="11" t="s">
        <v>69</v>
      </c>
      <c r="AY150" s="244" t="s">
        <v>174</v>
      </c>
    </row>
    <row r="151" s="11" customFormat="1">
      <c r="B151" s="233"/>
      <c r="C151" s="234"/>
      <c r="D151" s="235" t="s">
        <v>182</v>
      </c>
      <c r="E151" s="236" t="s">
        <v>21</v>
      </c>
      <c r="F151" s="237" t="s">
        <v>2225</v>
      </c>
      <c r="G151" s="234"/>
      <c r="H151" s="238">
        <v>93.822000000000003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182</v>
      </c>
      <c r="AU151" s="244" t="s">
        <v>79</v>
      </c>
      <c r="AV151" s="11" t="s">
        <v>79</v>
      </c>
      <c r="AW151" s="11" t="s">
        <v>33</v>
      </c>
      <c r="AX151" s="11" t="s">
        <v>69</v>
      </c>
      <c r="AY151" s="244" t="s">
        <v>174</v>
      </c>
    </row>
    <row r="152" s="11" customFormat="1">
      <c r="B152" s="233"/>
      <c r="C152" s="234"/>
      <c r="D152" s="235" t="s">
        <v>182</v>
      </c>
      <c r="E152" s="236" t="s">
        <v>21</v>
      </c>
      <c r="F152" s="237" t="s">
        <v>2199</v>
      </c>
      <c r="G152" s="234"/>
      <c r="H152" s="238">
        <v>17.469000000000001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182</v>
      </c>
      <c r="AU152" s="244" t="s">
        <v>79</v>
      </c>
      <c r="AV152" s="11" t="s">
        <v>79</v>
      </c>
      <c r="AW152" s="11" t="s">
        <v>33</v>
      </c>
      <c r="AX152" s="11" t="s">
        <v>69</v>
      </c>
      <c r="AY152" s="244" t="s">
        <v>174</v>
      </c>
    </row>
    <row r="153" s="11" customFormat="1">
      <c r="B153" s="233"/>
      <c r="C153" s="234"/>
      <c r="D153" s="235" t="s">
        <v>182</v>
      </c>
      <c r="E153" s="236" t="s">
        <v>21</v>
      </c>
      <c r="F153" s="237" t="s">
        <v>2234</v>
      </c>
      <c r="G153" s="234"/>
      <c r="H153" s="238">
        <v>38.740000000000002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182</v>
      </c>
      <c r="AU153" s="244" t="s">
        <v>79</v>
      </c>
      <c r="AV153" s="11" t="s">
        <v>79</v>
      </c>
      <c r="AW153" s="11" t="s">
        <v>33</v>
      </c>
      <c r="AX153" s="11" t="s">
        <v>69</v>
      </c>
      <c r="AY153" s="244" t="s">
        <v>174</v>
      </c>
    </row>
    <row r="154" s="11" customFormat="1">
      <c r="B154" s="233"/>
      <c r="C154" s="234"/>
      <c r="D154" s="235" t="s">
        <v>182</v>
      </c>
      <c r="E154" s="236" t="s">
        <v>21</v>
      </c>
      <c r="F154" s="237" t="s">
        <v>2235</v>
      </c>
      <c r="G154" s="234"/>
      <c r="H154" s="238">
        <v>8.0039999999999996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182</v>
      </c>
      <c r="AU154" s="244" t="s">
        <v>79</v>
      </c>
      <c r="AV154" s="11" t="s">
        <v>79</v>
      </c>
      <c r="AW154" s="11" t="s">
        <v>33</v>
      </c>
      <c r="AX154" s="11" t="s">
        <v>69</v>
      </c>
      <c r="AY154" s="244" t="s">
        <v>174</v>
      </c>
    </row>
    <row r="155" s="11" customFormat="1">
      <c r="B155" s="233"/>
      <c r="C155" s="234"/>
      <c r="D155" s="235" t="s">
        <v>182</v>
      </c>
      <c r="E155" s="236" t="s">
        <v>21</v>
      </c>
      <c r="F155" s="237" t="s">
        <v>2202</v>
      </c>
      <c r="G155" s="234"/>
      <c r="H155" s="238">
        <v>13.550000000000001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182</v>
      </c>
      <c r="AU155" s="244" t="s">
        <v>79</v>
      </c>
      <c r="AV155" s="11" t="s">
        <v>79</v>
      </c>
      <c r="AW155" s="11" t="s">
        <v>33</v>
      </c>
      <c r="AX155" s="11" t="s">
        <v>69</v>
      </c>
      <c r="AY155" s="244" t="s">
        <v>174</v>
      </c>
    </row>
    <row r="156" s="11" customFormat="1">
      <c r="B156" s="233"/>
      <c r="C156" s="234"/>
      <c r="D156" s="235" t="s">
        <v>182</v>
      </c>
      <c r="E156" s="236" t="s">
        <v>21</v>
      </c>
      <c r="F156" s="237" t="s">
        <v>2236</v>
      </c>
      <c r="G156" s="234"/>
      <c r="H156" s="238">
        <v>6.79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182</v>
      </c>
      <c r="AU156" s="244" t="s">
        <v>79</v>
      </c>
      <c r="AV156" s="11" t="s">
        <v>79</v>
      </c>
      <c r="AW156" s="11" t="s">
        <v>33</v>
      </c>
      <c r="AX156" s="11" t="s">
        <v>69</v>
      </c>
      <c r="AY156" s="244" t="s">
        <v>174</v>
      </c>
    </row>
    <row r="157" s="11" customFormat="1">
      <c r="B157" s="233"/>
      <c r="C157" s="234"/>
      <c r="D157" s="235" t="s">
        <v>182</v>
      </c>
      <c r="E157" s="236" t="s">
        <v>21</v>
      </c>
      <c r="F157" s="237" t="s">
        <v>2237</v>
      </c>
      <c r="G157" s="234"/>
      <c r="H157" s="238">
        <v>25.079999999999998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182</v>
      </c>
      <c r="AU157" s="244" t="s">
        <v>79</v>
      </c>
      <c r="AV157" s="11" t="s">
        <v>79</v>
      </c>
      <c r="AW157" s="11" t="s">
        <v>33</v>
      </c>
      <c r="AX157" s="11" t="s">
        <v>69</v>
      </c>
      <c r="AY157" s="244" t="s">
        <v>174</v>
      </c>
    </row>
    <row r="158" s="11" customFormat="1">
      <c r="B158" s="233"/>
      <c r="C158" s="234"/>
      <c r="D158" s="235" t="s">
        <v>182</v>
      </c>
      <c r="E158" s="236" t="s">
        <v>21</v>
      </c>
      <c r="F158" s="237" t="s">
        <v>2238</v>
      </c>
      <c r="G158" s="234"/>
      <c r="H158" s="238">
        <v>19.890000000000001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182</v>
      </c>
      <c r="AU158" s="244" t="s">
        <v>79</v>
      </c>
      <c r="AV158" s="11" t="s">
        <v>79</v>
      </c>
      <c r="AW158" s="11" t="s">
        <v>33</v>
      </c>
      <c r="AX158" s="11" t="s">
        <v>69</v>
      </c>
      <c r="AY158" s="244" t="s">
        <v>174</v>
      </c>
    </row>
    <row r="159" s="11" customFormat="1">
      <c r="B159" s="233"/>
      <c r="C159" s="234"/>
      <c r="D159" s="235" t="s">
        <v>182</v>
      </c>
      <c r="E159" s="236" t="s">
        <v>21</v>
      </c>
      <c r="F159" s="237" t="s">
        <v>2239</v>
      </c>
      <c r="G159" s="234"/>
      <c r="H159" s="238">
        <v>24.670000000000002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182</v>
      </c>
      <c r="AU159" s="244" t="s">
        <v>79</v>
      </c>
      <c r="AV159" s="11" t="s">
        <v>79</v>
      </c>
      <c r="AW159" s="11" t="s">
        <v>33</v>
      </c>
      <c r="AX159" s="11" t="s">
        <v>69</v>
      </c>
      <c r="AY159" s="244" t="s">
        <v>174</v>
      </c>
    </row>
    <row r="160" s="11" customFormat="1">
      <c r="B160" s="233"/>
      <c r="C160" s="234"/>
      <c r="D160" s="235" t="s">
        <v>182</v>
      </c>
      <c r="E160" s="236" t="s">
        <v>21</v>
      </c>
      <c r="F160" s="237" t="s">
        <v>2240</v>
      </c>
      <c r="G160" s="234"/>
      <c r="H160" s="238">
        <v>17.870000000000001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182</v>
      </c>
      <c r="AU160" s="244" t="s">
        <v>79</v>
      </c>
      <c r="AV160" s="11" t="s">
        <v>79</v>
      </c>
      <c r="AW160" s="11" t="s">
        <v>33</v>
      </c>
      <c r="AX160" s="11" t="s">
        <v>69</v>
      </c>
      <c r="AY160" s="244" t="s">
        <v>174</v>
      </c>
    </row>
    <row r="161" s="11" customFormat="1">
      <c r="B161" s="233"/>
      <c r="C161" s="234"/>
      <c r="D161" s="235" t="s">
        <v>182</v>
      </c>
      <c r="E161" s="236" t="s">
        <v>21</v>
      </c>
      <c r="F161" s="237" t="s">
        <v>2241</v>
      </c>
      <c r="G161" s="234"/>
      <c r="H161" s="238">
        <v>24.780000000000001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182</v>
      </c>
      <c r="AU161" s="244" t="s">
        <v>79</v>
      </c>
      <c r="AV161" s="11" t="s">
        <v>79</v>
      </c>
      <c r="AW161" s="11" t="s">
        <v>33</v>
      </c>
      <c r="AX161" s="11" t="s">
        <v>69</v>
      </c>
      <c r="AY161" s="244" t="s">
        <v>174</v>
      </c>
    </row>
    <row r="162" s="11" customFormat="1">
      <c r="B162" s="233"/>
      <c r="C162" s="234"/>
      <c r="D162" s="235" t="s">
        <v>182</v>
      </c>
      <c r="E162" s="236" t="s">
        <v>21</v>
      </c>
      <c r="F162" s="237" t="s">
        <v>2242</v>
      </c>
      <c r="G162" s="234"/>
      <c r="H162" s="238">
        <v>20.469999999999999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182</v>
      </c>
      <c r="AU162" s="244" t="s">
        <v>79</v>
      </c>
      <c r="AV162" s="11" t="s">
        <v>79</v>
      </c>
      <c r="AW162" s="11" t="s">
        <v>33</v>
      </c>
      <c r="AX162" s="11" t="s">
        <v>69</v>
      </c>
      <c r="AY162" s="244" t="s">
        <v>174</v>
      </c>
    </row>
    <row r="163" s="11" customFormat="1">
      <c r="B163" s="233"/>
      <c r="C163" s="234"/>
      <c r="D163" s="235" t="s">
        <v>182</v>
      </c>
      <c r="E163" s="236" t="s">
        <v>21</v>
      </c>
      <c r="F163" s="237" t="s">
        <v>2243</v>
      </c>
      <c r="G163" s="234"/>
      <c r="H163" s="238">
        <v>30.34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182</v>
      </c>
      <c r="AU163" s="244" t="s">
        <v>79</v>
      </c>
      <c r="AV163" s="11" t="s">
        <v>79</v>
      </c>
      <c r="AW163" s="11" t="s">
        <v>33</v>
      </c>
      <c r="AX163" s="11" t="s">
        <v>69</v>
      </c>
      <c r="AY163" s="244" t="s">
        <v>174</v>
      </c>
    </row>
    <row r="164" s="11" customFormat="1">
      <c r="B164" s="233"/>
      <c r="C164" s="234"/>
      <c r="D164" s="235" t="s">
        <v>182</v>
      </c>
      <c r="E164" s="236" t="s">
        <v>21</v>
      </c>
      <c r="F164" s="237" t="s">
        <v>2244</v>
      </c>
      <c r="G164" s="234"/>
      <c r="H164" s="238">
        <v>7.0999999999999996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182</v>
      </c>
      <c r="AU164" s="244" t="s">
        <v>79</v>
      </c>
      <c r="AV164" s="11" t="s">
        <v>79</v>
      </c>
      <c r="AW164" s="11" t="s">
        <v>33</v>
      </c>
      <c r="AX164" s="11" t="s">
        <v>69</v>
      </c>
      <c r="AY164" s="244" t="s">
        <v>174</v>
      </c>
    </row>
    <row r="165" s="11" customFormat="1">
      <c r="B165" s="233"/>
      <c r="C165" s="234"/>
      <c r="D165" s="235" t="s">
        <v>182</v>
      </c>
      <c r="E165" s="236" t="s">
        <v>21</v>
      </c>
      <c r="F165" s="237" t="s">
        <v>2245</v>
      </c>
      <c r="G165" s="234"/>
      <c r="H165" s="238">
        <v>56.68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182</v>
      </c>
      <c r="AU165" s="244" t="s">
        <v>79</v>
      </c>
      <c r="AV165" s="11" t="s">
        <v>79</v>
      </c>
      <c r="AW165" s="11" t="s">
        <v>33</v>
      </c>
      <c r="AX165" s="11" t="s">
        <v>69</v>
      </c>
      <c r="AY165" s="244" t="s">
        <v>174</v>
      </c>
    </row>
    <row r="166" s="11" customFormat="1">
      <c r="B166" s="233"/>
      <c r="C166" s="234"/>
      <c r="D166" s="235" t="s">
        <v>182</v>
      </c>
      <c r="E166" s="236" t="s">
        <v>21</v>
      </c>
      <c r="F166" s="237" t="s">
        <v>2246</v>
      </c>
      <c r="G166" s="234"/>
      <c r="H166" s="238">
        <v>14.800000000000001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182</v>
      </c>
      <c r="AU166" s="244" t="s">
        <v>79</v>
      </c>
      <c r="AV166" s="11" t="s">
        <v>79</v>
      </c>
      <c r="AW166" s="11" t="s">
        <v>33</v>
      </c>
      <c r="AX166" s="11" t="s">
        <v>69</v>
      </c>
      <c r="AY166" s="244" t="s">
        <v>174</v>
      </c>
    </row>
    <row r="167" s="11" customFormat="1">
      <c r="B167" s="233"/>
      <c r="C167" s="234"/>
      <c r="D167" s="235" t="s">
        <v>182</v>
      </c>
      <c r="E167" s="236" t="s">
        <v>21</v>
      </c>
      <c r="F167" s="237" t="s">
        <v>2247</v>
      </c>
      <c r="G167" s="234"/>
      <c r="H167" s="238">
        <v>9.5500000000000007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182</v>
      </c>
      <c r="AU167" s="244" t="s">
        <v>79</v>
      </c>
      <c r="AV167" s="11" t="s">
        <v>79</v>
      </c>
      <c r="AW167" s="11" t="s">
        <v>33</v>
      </c>
      <c r="AX167" s="11" t="s">
        <v>69</v>
      </c>
      <c r="AY167" s="244" t="s">
        <v>174</v>
      </c>
    </row>
    <row r="168" s="11" customFormat="1">
      <c r="B168" s="233"/>
      <c r="C168" s="234"/>
      <c r="D168" s="235" t="s">
        <v>182</v>
      </c>
      <c r="E168" s="236" t="s">
        <v>21</v>
      </c>
      <c r="F168" s="237" t="s">
        <v>2229</v>
      </c>
      <c r="G168" s="234"/>
      <c r="H168" s="238">
        <v>24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182</v>
      </c>
      <c r="AU168" s="244" t="s">
        <v>79</v>
      </c>
      <c r="AV168" s="11" t="s">
        <v>79</v>
      </c>
      <c r="AW168" s="11" t="s">
        <v>33</v>
      </c>
      <c r="AX168" s="11" t="s">
        <v>69</v>
      </c>
      <c r="AY168" s="244" t="s">
        <v>174</v>
      </c>
    </row>
    <row r="169" s="11" customFormat="1">
      <c r="B169" s="233"/>
      <c r="C169" s="234"/>
      <c r="D169" s="235" t="s">
        <v>182</v>
      </c>
      <c r="E169" s="236" t="s">
        <v>21</v>
      </c>
      <c r="F169" s="237" t="s">
        <v>2230</v>
      </c>
      <c r="G169" s="234"/>
      <c r="H169" s="238">
        <v>6.9930000000000003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182</v>
      </c>
      <c r="AU169" s="244" t="s">
        <v>79</v>
      </c>
      <c r="AV169" s="11" t="s">
        <v>79</v>
      </c>
      <c r="AW169" s="11" t="s">
        <v>33</v>
      </c>
      <c r="AX169" s="11" t="s">
        <v>69</v>
      </c>
      <c r="AY169" s="244" t="s">
        <v>174</v>
      </c>
    </row>
    <row r="170" s="11" customFormat="1">
      <c r="B170" s="233"/>
      <c r="C170" s="234"/>
      <c r="D170" s="235" t="s">
        <v>182</v>
      </c>
      <c r="E170" s="236" t="s">
        <v>21</v>
      </c>
      <c r="F170" s="237" t="s">
        <v>2231</v>
      </c>
      <c r="G170" s="234"/>
      <c r="H170" s="238">
        <v>2.7210000000000001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182</v>
      </c>
      <c r="AU170" s="244" t="s">
        <v>79</v>
      </c>
      <c r="AV170" s="11" t="s">
        <v>79</v>
      </c>
      <c r="AW170" s="11" t="s">
        <v>33</v>
      </c>
      <c r="AX170" s="11" t="s">
        <v>69</v>
      </c>
      <c r="AY170" s="244" t="s">
        <v>174</v>
      </c>
    </row>
    <row r="171" s="11" customFormat="1">
      <c r="B171" s="233"/>
      <c r="C171" s="234"/>
      <c r="D171" s="235" t="s">
        <v>182</v>
      </c>
      <c r="E171" s="236" t="s">
        <v>21</v>
      </c>
      <c r="F171" s="237" t="s">
        <v>2232</v>
      </c>
      <c r="G171" s="234"/>
      <c r="H171" s="238">
        <v>8.1839999999999993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182</v>
      </c>
      <c r="AU171" s="244" t="s">
        <v>79</v>
      </c>
      <c r="AV171" s="11" t="s">
        <v>79</v>
      </c>
      <c r="AW171" s="11" t="s">
        <v>33</v>
      </c>
      <c r="AX171" s="11" t="s">
        <v>69</v>
      </c>
      <c r="AY171" s="244" t="s">
        <v>174</v>
      </c>
    </row>
    <row r="172" s="12" customFormat="1">
      <c r="B172" s="245"/>
      <c r="C172" s="246"/>
      <c r="D172" s="235" t="s">
        <v>182</v>
      </c>
      <c r="E172" s="247" t="s">
        <v>21</v>
      </c>
      <c r="F172" s="248" t="s">
        <v>184</v>
      </c>
      <c r="G172" s="246"/>
      <c r="H172" s="249">
        <v>560.197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182</v>
      </c>
      <c r="AU172" s="255" t="s">
        <v>79</v>
      </c>
      <c r="AV172" s="12" t="s">
        <v>181</v>
      </c>
      <c r="AW172" s="12" t="s">
        <v>33</v>
      </c>
      <c r="AX172" s="12" t="s">
        <v>77</v>
      </c>
      <c r="AY172" s="255" t="s">
        <v>174</v>
      </c>
    </row>
    <row r="173" s="1" customFormat="1" ht="16.5" customHeight="1">
      <c r="B173" s="46"/>
      <c r="C173" s="221" t="s">
        <v>191</v>
      </c>
      <c r="D173" s="221" t="s">
        <v>176</v>
      </c>
      <c r="E173" s="222" t="s">
        <v>2248</v>
      </c>
      <c r="F173" s="223" t="s">
        <v>2249</v>
      </c>
      <c r="G173" s="224" t="s">
        <v>201</v>
      </c>
      <c r="H173" s="225">
        <v>63.390000000000001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40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181</v>
      </c>
      <c r="AT173" s="24" t="s">
        <v>176</v>
      </c>
      <c r="AU173" s="24" t="s">
        <v>79</v>
      </c>
      <c r="AY173" s="24" t="s">
        <v>174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77</v>
      </c>
      <c r="BK173" s="232">
        <f>ROUND(I173*H173,2)</f>
        <v>0</v>
      </c>
      <c r="BL173" s="24" t="s">
        <v>181</v>
      </c>
      <c r="BM173" s="24" t="s">
        <v>207</v>
      </c>
    </row>
    <row r="174" s="13" customFormat="1">
      <c r="B174" s="256"/>
      <c r="C174" s="257"/>
      <c r="D174" s="235" t="s">
        <v>182</v>
      </c>
      <c r="E174" s="258" t="s">
        <v>21</v>
      </c>
      <c r="F174" s="259" t="s">
        <v>2250</v>
      </c>
      <c r="G174" s="257"/>
      <c r="H174" s="258" t="s">
        <v>21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AT174" s="265" t="s">
        <v>182</v>
      </c>
      <c r="AU174" s="265" t="s">
        <v>79</v>
      </c>
      <c r="AV174" s="13" t="s">
        <v>77</v>
      </c>
      <c r="AW174" s="13" t="s">
        <v>33</v>
      </c>
      <c r="AX174" s="13" t="s">
        <v>69</v>
      </c>
      <c r="AY174" s="265" t="s">
        <v>174</v>
      </c>
    </row>
    <row r="175" s="11" customFormat="1">
      <c r="B175" s="233"/>
      <c r="C175" s="234"/>
      <c r="D175" s="235" t="s">
        <v>182</v>
      </c>
      <c r="E175" s="236" t="s">
        <v>21</v>
      </c>
      <c r="F175" s="237" t="s">
        <v>21</v>
      </c>
      <c r="G175" s="234"/>
      <c r="H175" s="238">
        <v>0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182</v>
      </c>
      <c r="AU175" s="244" t="s">
        <v>79</v>
      </c>
      <c r="AV175" s="11" t="s">
        <v>79</v>
      </c>
      <c r="AW175" s="11" t="s">
        <v>6</v>
      </c>
      <c r="AX175" s="11" t="s">
        <v>69</v>
      </c>
      <c r="AY175" s="244" t="s">
        <v>174</v>
      </c>
    </row>
    <row r="176" s="11" customFormat="1">
      <c r="B176" s="233"/>
      <c r="C176" s="234"/>
      <c r="D176" s="235" t="s">
        <v>182</v>
      </c>
      <c r="E176" s="236" t="s">
        <v>21</v>
      </c>
      <c r="F176" s="237" t="s">
        <v>2251</v>
      </c>
      <c r="G176" s="234"/>
      <c r="H176" s="238">
        <v>9.1799999999999997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182</v>
      </c>
      <c r="AU176" s="244" t="s">
        <v>79</v>
      </c>
      <c r="AV176" s="11" t="s">
        <v>79</v>
      </c>
      <c r="AW176" s="11" t="s">
        <v>33</v>
      </c>
      <c r="AX176" s="11" t="s">
        <v>69</v>
      </c>
      <c r="AY176" s="244" t="s">
        <v>174</v>
      </c>
    </row>
    <row r="177" s="11" customFormat="1">
      <c r="B177" s="233"/>
      <c r="C177" s="234"/>
      <c r="D177" s="235" t="s">
        <v>182</v>
      </c>
      <c r="E177" s="236" t="s">
        <v>21</v>
      </c>
      <c r="F177" s="237" t="s">
        <v>2251</v>
      </c>
      <c r="G177" s="234"/>
      <c r="H177" s="238">
        <v>9.1799999999999997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182</v>
      </c>
      <c r="AU177" s="244" t="s">
        <v>79</v>
      </c>
      <c r="AV177" s="11" t="s">
        <v>79</v>
      </c>
      <c r="AW177" s="11" t="s">
        <v>33</v>
      </c>
      <c r="AX177" s="11" t="s">
        <v>69</v>
      </c>
      <c r="AY177" s="244" t="s">
        <v>174</v>
      </c>
    </row>
    <row r="178" s="11" customFormat="1">
      <c r="B178" s="233"/>
      <c r="C178" s="234"/>
      <c r="D178" s="235" t="s">
        <v>182</v>
      </c>
      <c r="E178" s="236" t="s">
        <v>21</v>
      </c>
      <c r="F178" s="237" t="s">
        <v>2252</v>
      </c>
      <c r="G178" s="234"/>
      <c r="H178" s="238">
        <v>9.1799999999999997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182</v>
      </c>
      <c r="AU178" s="244" t="s">
        <v>79</v>
      </c>
      <c r="AV178" s="11" t="s">
        <v>79</v>
      </c>
      <c r="AW178" s="11" t="s">
        <v>33</v>
      </c>
      <c r="AX178" s="11" t="s">
        <v>69</v>
      </c>
      <c r="AY178" s="244" t="s">
        <v>174</v>
      </c>
    </row>
    <row r="179" s="11" customFormat="1">
      <c r="B179" s="233"/>
      <c r="C179" s="234"/>
      <c r="D179" s="235" t="s">
        <v>182</v>
      </c>
      <c r="E179" s="236" t="s">
        <v>21</v>
      </c>
      <c r="F179" s="237" t="s">
        <v>2253</v>
      </c>
      <c r="G179" s="234"/>
      <c r="H179" s="238">
        <v>3.25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182</v>
      </c>
      <c r="AU179" s="244" t="s">
        <v>79</v>
      </c>
      <c r="AV179" s="11" t="s">
        <v>79</v>
      </c>
      <c r="AW179" s="11" t="s">
        <v>33</v>
      </c>
      <c r="AX179" s="11" t="s">
        <v>69</v>
      </c>
      <c r="AY179" s="244" t="s">
        <v>174</v>
      </c>
    </row>
    <row r="180" s="11" customFormat="1">
      <c r="B180" s="233"/>
      <c r="C180" s="234"/>
      <c r="D180" s="235" t="s">
        <v>182</v>
      </c>
      <c r="E180" s="236" t="s">
        <v>21</v>
      </c>
      <c r="F180" s="237" t="s">
        <v>2254</v>
      </c>
      <c r="G180" s="234"/>
      <c r="H180" s="238">
        <v>7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182</v>
      </c>
      <c r="AU180" s="244" t="s">
        <v>79</v>
      </c>
      <c r="AV180" s="11" t="s">
        <v>79</v>
      </c>
      <c r="AW180" s="11" t="s">
        <v>33</v>
      </c>
      <c r="AX180" s="11" t="s">
        <v>69</v>
      </c>
      <c r="AY180" s="244" t="s">
        <v>174</v>
      </c>
    </row>
    <row r="181" s="11" customFormat="1">
      <c r="B181" s="233"/>
      <c r="C181" s="234"/>
      <c r="D181" s="235" t="s">
        <v>182</v>
      </c>
      <c r="E181" s="236" t="s">
        <v>21</v>
      </c>
      <c r="F181" s="237" t="s">
        <v>2255</v>
      </c>
      <c r="G181" s="234"/>
      <c r="H181" s="238">
        <v>3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182</v>
      </c>
      <c r="AU181" s="244" t="s">
        <v>79</v>
      </c>
      <c r="AV181" s="11" t="s">
        <v>79</v>
      </c>
      <c r="AW181" s="11" t="s">
        <v>33</v>
      </c>
      <c r="AX181" s="11" t="s">
        <v>69</v>
      </c>
      <c r="AY181" s="244" t="s">
        <v>174</v>
      </c>
    </row>
    <row r="182" s="11" customFormat="1">
      <c r="B182" s="233"/>
      <c r="C182" s="234"/>
      <c r="D182" s="235" t="s">
        <v>182</v>
      </c>
      <c r="E182" s="236" t="s">
        <v>21</v>
      </c>
      <c r="F182" s="237" t="s">
        <v>2256</v>
      </c>
      <c r="G182" s="234"/>
      <c r="H182" s="238">
        <v>6.2999999999999998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182</v>
      </c>
      <c r="AU182" s="244" t="s">
        <v>79</v>
      </c>
      <c r="AV182" s="11" t="s">
        <v>79</v>
      </c>
      <c r="AW182" s="11" t="s">
        <v>33</v>
      </c>
      <c r="AX182" s="11" t="s">
        <v>69</v>
      </c>
      <c r="AY182" s="244" t="s">
        <v>174</v>
      </c>
    </row>
    <row r="183" s="11" customFormat="1">
      <c r="B183" s="233"/>
      <c r="C183" s="234"/>
      <c r="D183" s="235" t="s">
        <v>182</v>
      </c>
      <c r="E183" s="236" t="s">
        <v>21</v>
      </c>
      <c r="F183" s="237" t="s">
        <v>2254</v>
      </c>
      <c r="G183" s="234"/>
      <c r="H183" s="238">
        <v>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182</v>
      </c>
      <c r="AU183" s="244" t="s">
        <v>79</v>
      </c>
      <c r="AV183" s="11" t="s">
        <v>79</v>
      </c>
      <c r="AW183" s="11" t="s">
        <v>33</v>
      </c>
      <c r="AX183" s="11" t="s">
        <v>69</v>
      </c>
      <c r="AY183" s="244" t="s">
        <v>174</v>
      </c>
    </row>
    <row r="184" s="11" customFormat="1">
      <c r="B184" s="233"/>
      <c r="C184" s="234"/>
      <c r="D184" s="235" t="s">
        <v>182</v>
      </c>
      <c r="E184" s="236" t="s">
        <v>21</v>
      </c>
      <c r="F184" s="237" t="s">
        <v>2255</v>
      </c>
      <c r="G184" s="234"/>
      <c r="H184" s="238">
        <v>3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182</v>
      </c>
      <c r="AU184" s="244" t="s">
        <v>79</v>
      </c>
      <c r="AV184" s="11" t="s">
        <v>79</v>
      </c>
      <c r="AW184" s="11" t="s">
        <v>33</v>
      </c>
      <c r="AX184" s="11" t="s">
        <v>69</v>
      </c>
      <c r="AY184" s="244" t="s">
        <v>174</v>
      </c>
    </row>
    <row r="185" s="11" customFormat="1">
      <c r="B185" s="233"/>
      <c r="C185" s="234"/>
      <c r="D185" s="235" t="s">
        <v>182</v>
      </c>
      <c r="E185" s="236" t="s">
        <v>21</v>
      </c>
      <c r="F185" s="237" t="s">
        <v>2256</v>
      </c>
      <c r="G185" s="234"/>
      <c r="H185" s="238">
        <v>6.2999999999999998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182</v>
      </c>
      <c r="AU185" s="244" t="s">
        <v>79</v>
      </c>
      <c r="AV185" s="11" t="s">
        <v>79</v>
      </c>
      <c r="AW185" s="11" t="s">
        <v>33</v>
      </c>
      <c r="AX185" s="11" t="s">
        <v>69</v>
      </c>
      <c r="AY185" s="244" t="s">
        <v>174</v>
      </c>
    </row>
    <row r="186" s="12" customFormat="1">
      <c r="B186" s="245"/>
      <c r="C186" s="246"/>
      <c r="D186" s="235" t="s">
        <v>182</v>
      </c>
      <c r="E186" s="247" t="s">
        <v>21</v>
      </c>
      <c r="F186" s="248" t="s">
        <v>184</v>
      </c>
      <c r="G186" s="246"/>
      <c r="H186" s="249">
        <v>63.390000000000001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182</v>
      </c>
      <c r="AU186" s="255" t="s">
        <v>79</v>
      </c>
      <c r="AV186" s="12" t="s">
        <v>181</v>
      </c>
      <c r="AW186" s="12" t="s">
        <v>33</v>
      </c>
      <c r="AX186" s="12" t="s">
        <v>77</v>
      </c>
      <c r="AY186" s="255" t="s">
        <v>174</v>
      </c>
    </row>
    <row r="187" s="1" customFormat="1" ht="16.5" customHeight="1">
      <c r="B187" s="46"/>
      <c r="C187" s="221" t="s">
        <v>208</v>
      </c>
      <c r="D187" s="221" t="s">
        <v>176</v>
      </c>
      <c r="E187" s="222" t="s">
        <v>1960</v>
      </c>
      <c r="F187" s="223" t="s">
        <v>1961</v>
      </c>
      <c r="G187" s="224" t="s">
        <v>201</v>
      </c>
      <c r="H187" s="225">
        <v>360.21199999999999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40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181</v>
      </c>
      <c r="AT187" s="24" t="s">
        <v>176</v>
      </c>
      <c r="AU187" s="24" t="s">
        <v>79</v>
      </c>
      <c r="AY187" s="24" t="s">
        <v>174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77</v>
      </c>
      <c r="BK187" s="232">
        <f>ROUND(I187*H187,2)</f>
        <v>0</v>
      </c>
      <c r="BL187" s="24" t="s">
        <v>181</v>
      </c>
      <c r="BM187" s="24" t="s">
        <v>211</v>
      </c>
    </row>
    <row r="188" s="11" customFormat="1">
      <c r="B188" s="233"/>
      <c r="C188" s="234"/>
      <c r="D188" s="235" t="s">
        <v>182</v>
      </c>
      <c r="E188" s="236" t="s">
        <v>21</v>
      </c>
      <c r="F188" s="237" t="s">
        <v>2234</v>
      </c>
      <c r="G188" s="234"/>
      <c r="H188" s="238">
        <v>38.740000000000002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182</v>
      </c>
      <c r="AU188" s="244" t="s">
        <v>79</v>
      </c>
      <c r="AV188" s="11" t="s">
        <v>79</v>
      </c>
      <c r="AW188" s="11" t="s">
        <v>33</v>
      </c>
      <c r="AX188" s="11" t="s">
        <v>69</v>
      </c>
      <c r="AY188" s="244" t="s">
        <v>174</v>
      </c>
    </row>
    <row r="189" s="11" customFormat="1">
      <c r="B189" s="233"/>
      <c r="C189" s="234"/>
      <c r="D189" s="235" t="s">
        <v>182</v>
      </c>
      <c r="E189" s="236" t="s">
        <v>21</v>
      </c>
      <c r="F189" s="237" t="s">
        <v>2235</v>
      </c>
      <c r="G189" s="234"/>
      <c r="H189" s="238">
        <v>8.0039999999999996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182</v>
      </c>
      <c r="AU189" s="244" t="s">
        <v>79</v>
      </c>
      <c r="AV189" s="11" t="s">
        <v>79</v>
      </c>
      <c r="AW189" s="11" t="s">
        <v>33</v>
      </c>
      <c r="AX189" s="11" t="s">
        <v>69</v>
      </c>
      <c r="AY189" s="244" t="s">
        <v>174</v>
      </c>
    </row>
    <row r="190" s="11" customFormat="1">
      <c r="B190" s="233"/>
      <c r="C190" s="234"/>
      <c r="D190" s="235" t="s">
        <v>182</v>
      </c>
      <c r="E190" s="236" t="s">
        <v>21</v>
      </c>
      <c r="F190" s="237" t="s">
        <v>2202</v>
      </c>
      <c r="G190" s="234"/>
      <c r="H190" s="238">
        <v>13.550000000000001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182</v>
      </c>
      <c r="AU190" s="244" t="s">
        <v>79</v>
      </c>
      <c r="AV190" s="11" t="s">
        <v>79</v>
      </c>
      <c r="AW190" s="11" t="s">
        <v>33</v>
      </c>
      <c r="AX190" s="11" t="s">
        <v>69</v>
      </c>
      <c r="AY190" s="244" t="s">
        <v>174</v>
      </c>
    </row>
    <row r="191" s="11" customFormat="1">
      <c r="B191" s="233"/>
      <c r="C191" s="234"/>
      <c r="D191" s="235" t="s">
        <v>182</v>
      </c>
      <c r="E191" s="236" t="s">
        <v>21</v>
      </c>
      <c r="F191" s="237" t="s">
        <v>2257</v>
      </c>
      <c r="G191" s="234"/>
      <c r="H191" s="238">
        <v>6.79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182</v>
      </c>
      <c r="AU191" s="244" t="s">
        <v>79</v>
      </c>
      <c r="AV191" s="11" t="s">
        <v>79</v>
      </c>
      <c r="AW191" s="11" t="s">
        <v>33</v>
      </c>
      <c r="AX191" s="11" t="s">
        <v>69</v>
      </c>
      <c r="AY191" s="244" t="s">
        <v>174</v>
      </c>
    </row>
    <row r="192" s="11" customFormat="1">
      <c r="B192" s="233"/>
      <c r="C192" s="234"/>
      <c r="D192" s="235" t="s">
        <v>182</v>
      </c>
      <c r="E192" s="236" t="s">
        <v>21</v>
      </c>
      <c r="F192" s="237" t="s">
        <v>2237</v>
      </c>
      <c r="G192" s="234"/>
      <c r="H192" s="238">
        <v>25.079999999999998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182</v>
      </c>
      <c r="AU192" s="244" t="s">
        <v>79</v>
      </c>
      <c r="AV192" s="11" t="s">
        <v>79</v>
      </c>
      <c r="AW192" s="11" t="s">
        <v>33</v>
      </c>
      <c r="AX192" s="11" t="s">
        <v>69</v>
      </c>
      <c r="AY192" s="244" t="s">
        <v>174</v>
      </c>
    </row>
    <row r="193" s="11" customFormat="1">
      <c r="B193" s="233"/>
      <c r="C193" s="234"/>
      <c r="D193" s="235" t="s">
        <v>182</v>
      </c>
      <c r="E193" s="236" t="s">
        <v>21</v>
      </c>
      <c r="F193" s="237" t="s">
        <v>2238</v>
      </c>
      <c r="G193" s="234"/>
      <c r="H193" s="238">
        <v>19.890000000000001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182</v>
      </c>
      <c r="AU193" s="244" t="s">
        <v>79</v>
      </c>
      <c r="AV193" s="11" t="s">
        <v>79</v>
      </c>
      <c r="AW193" s="11" t="s">
        <v>33</v>
      </c>
      <c r="AX193" s="11" t="s">
        <v>69</v>
      </c>
      <c r="AY193" s="244" t="s">
        <v>174</v>
      </c>
    </row>
    <row r="194" s="11" customFormat="1">
      <c r="B194" s="233"/>
      <c r="C194" s="234"/>
      <c r="D194" s="235" t="s">
        <v>182</v>
      </c>
      <c r="E194" s="236" t="s">
        <v>21</v>
      </c>
      <c r="F194" s="237" t="s">
        <v>2239</v>
      </c>
      <c r="G194" s="234"/>
      <c r="H194" s="238">
        <v>24.670000000000002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182</v>
      </c>
      <c r="AU194" s="244" t="s">
        <v>79</v>
      </c>
      <c r="AV194" s="11" t="s">
        <v>79</v>
      </c>
      <c r="AW194" s="11" t="s">
        <v>33</v>
      </c>
      <c r="AX194" s="11" t="s">
        <v>69</v>
      </c>
      <c r="AY194" s="244" t="s">
        <v>174</v>
      </c>
    </row>
    <row r="195" s="11" customFormat="1">
      <c r="B195" s="233"/>
      <c r="C195" s="234"/>
      <c r="D195" s="235" t="s">
        <v>182</v>
      </c>
      <c r="E195" s="236" t="s">
        <v>21</v>
      </c>
      <c r="F195" s="237" t="s">
        <v>2240</v>
      </c>
      <c r="G195" s="234"/>
      <c r="H195" s="238">
        <v>17.870000000000001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182</v>
      </c>
      <c r="AU195" s="244" t="s">
        <v>79</v>
      </c>
      <c r="AV195" s="11" t="s">
        <v>79</v>
      </c>
      <c r="AW195" s="11" t="s">
        <v>33</v>
      </c>
      <c r="AX195" s="11" t="s">
        <v>69</v>
      </c>
      <c r="AY195" s="244" t="s">
        <v>174</v>
      </c>
    </row>
    <row r="196" s="11" customFormat="1">
      <c r="B196" s="233"/>
      <c r="C196" s="234"/>
      <c r="D196" s="235" t="s">
        <v>182</v>
      </c>
      <c r="E196" s="236" t="s">
        <v>21</v>
      </c>
      <c r="F196" s="237" t="s">
        <v>2241</v>
      </c>
      <c r="G196" s="234"/>
      <c r="H196" s="238">
        <v>24.780000000000001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182</v>
      </c>
      <c r="AU196" s="244" t="s">
        <v>79</v>
      </c>
      <c r="AV196" s="11" t="s">
        <v>79</v>
      </c>
      <c r="AW196" s="11" t="s">
        <v>33</v>
      </c>
      <c r="AX196" s="11" t="s">
        <v>69</v>
      </c>
      <c r="AY196" s="244" t="s">
        <v>174</v>
      </c>
    </row>
    <row r="197" s="11" customFormat="1">
      <c r="B197" s="233"/>
      <c r="C197" s="234"/>
      <c r="D197" s="235" t="s">
        <v>182</v>
      </c>
      <c r="E197" s="236" t="s">
        <v>21</v>
      </c>
      <c r="F197" s="237" t="s">
        <v>2242</v>
      </c>
      <c r="G197" s="234"/>
      <c r="H197" s="238">
        <v>20.469999999999999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182</v>
      </c>
      <c r="AU197" s="244" t="s">
        <v>79</v>
      </c>
      <c r="AV197" s="11" t="s">
        <v>79</v>
      </c>
      <c r="AW197" s="11" t="s">
        <v>33</v>
      </c>
      <c r="AX197" s="11" t="s">
        <v>69</v>
      </c>
      <c r="AY197" s="244" t="s">
        <v>174</v>
      </c>
    </row>
    <row r="198" s="11" customFormat="1">
      <c r="B198" s="233"/>
      <c r="C198" s="234"/>
      <c r="D198" s="235" t="s">
        <v>182</v>
      </c>
      <c r="E198" s="236" t="s">
        <v>21</v>
      </c>
      <c r="F198" s="237" t="s">
        <v>2243</v>
      </c>
      <c r="G198" s="234"/>
      <c r="H198" s="238">
        <v>30.34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182</v>
      </c>
      <c r="AU198" s="244" t="s">
        <v>79</v>
      </c>
      <c r="AV198" s="11" t="s">
        <v>79</v>
      </c>
      <c r="AW198" s="11" t="s">
        <v>33</v>
      </c>
      <c r="AX198" s="11" t="s">
        <v>69</v>
      </c>
      <c r="AY198" s="244" t="s">
        <v>174</v>
      </c>
    </row>
    <row r="199" s="11" customFormat="1">
      <c r="B199" s="233"/>
      <c r="C199" s="234"/>
      <c r="D199" s="235" t="s">
        <v>182</v>
      </c>
      <c r="E199" s="236" t="s">
        <v>21</v>
      </c>
      <c r="F199" s="237" t="s">
        <v>2244</v>
      </c>
      <c r="G199" s="234"/>
      <c r="H199" s="238">
        <v>7.0999999999999996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182</v>
      </c>
      <c r="AU199" s="244" t="s">
        <v>79</v>
      </c>
      <c r="AV199" s="11" t="s">
        <v>79</v>
      </c>
      <c r="AW199" s="11" t="s">
        <v>33</v>
      </c>
      <c r="AX199" s="11" t="s">
        <v>69</v>
      </c>
      <c r="AY199" s="244" t="s">
        <v>174</v>
      </c>
    </row>
    <row r="200" s="11" customFormat="1">
      <c r="B200" s="233"/>
      <c r="C200" s="234"/>
      <c r="D200" s="235" t="s">
        <v>182</v>
      </c>
      <c r="E200" s="236" t="s">
        <v>21</v>
      </c>
      <c r="F200" s="237" t="s">
        <v>2245</v>
      </c>
      <c r="G200" s="234"/>
      <c r="H200" s="238">
        <v>56.68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182</v>
      </c>
      <c r="AU200" s="244" t="s">
        <v>79</v>
      </c>
      <c r="AV200" s="11" t="s">
        <v>79</v>
      </c>
      <c r="AW200" s="11" t="s">
        <v>33</v>
      </c>
      <c r="AX200" s="11" t="s">
        <v>69</v>
      </c>
      <c r="AY200" s="244" t="s">
        <v>174</v>
      </c>
    </row>
    <row r="201" s="11" customFormat="1">
      <c r="B201" s="233"/>
      <c r="C201" s="234"/>
      <c r="D201" s="235" t="s">
        <v>182</v>
      </c>
      <c r="E201" s="236" t="s">
        <v>21</v>
      </c>
      <c r="F201" s="237" t="s">
        <v>2246</v>
      </c>
      <c r="G201" s="234"/>
      <c r="H201" s="238">
        <v>14.800000000000001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182</v>
      </c>
      <c r="AU201" s="244" t="s">
        <v>79</v>
      </c>
      <c r="AV201" s="11" t="s">
        <v>79</v>
      </c>
      <c r="AW201" s="11" t="s">
        <v>33</v>
      </c>
      <c r="AX201" s="11" t="s">
        <v>69</v>
      </c>
      <c r="AY201" s="244" t="s">
        <v>174</v>
      </c>
    </row>
    <row r="202" s="11" customFormat="1">
      <c r="B202" s="233"/>
      <c r="C202" s="234"/>
      <c r="D202" s="235" t="s">
        <v>182</v>
      </c>
      <c r="E202" s="236" t="s">
        <v>21</v>
      </c>
      <c r="F202" s="237" t="s">
        <v>2247</v>
      </c>
      <c r="G202" s="234"/>
      <c r="H202" s="238">
        <v>9.5500000000000007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182</v>
      </c>
      <c r="AU202" s="244" t="s">
        <v>79</v>
      </c>
      <c r="AV202" s="11" t="s">
        <v>79</v>
      </c>
      <c r="AW202" s="11" t="s">
        <v>33</v>
      </c>
      <c r="AX202" s="11" t="s">
        <v>69</v>
      </c>
      <c r="AY202" s="244" t="s">
        <v>174</v>
      </c>
    </row>
    <row r="203" s="11" customFormat="1">
      <c r="B203" s="233"/>
      <c r="C203" s="234"/>
      <c r="D203" s="235" t="s">
        <v>182</v>
      </c>
      <c r="E203" s="236" t="s">
        <v>21</v>
      </c>
      <c r="F203" s="237" t="s">
        <v>2229</v>
      </c>
      <c r="G203" s="234"/>
      <c r="H203" s="238">
        <v>24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182</v>
      </c>
      <c r="AU203" s="244" t="s">
        <v>79</v>
      </c>
      <c r="AV203" s="11" t="s">
        <v>79</v>
      </c>
      <c r="AW203" s="11" t="s">
        <v>33</v>
      </c>
      <c r="AX203" s="11" t="s">
        <v>69</v>
      </c>
      <c r="AY203" s="244" t="s">
        <v>174</v>
      </c>
    </row>
    <row r="204" s="11" customFormat="1">
      <c r="B204" s="233"/>
      <c r="C204" s="234"/>
      <c r="D204" s="235" t="s">
        <v>182</v>
      </c>
      <c r="E204" s="236" t="s">
        <v>21</v>
      </c>
      <c r="F204" s="237" t="s">
        <v>2230</v>
      </c>
      <c r="G204" s="234"/>
      <c r="H204" s="238">
        <v>6.9930000000000003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182</v>
      </c>
      <c r="AU204" s="244" t="s">
        <v>79</v>
      </c>
      <c r="AV204" s="11" t="s">
        <v>79</v>
      </c>
      <c r="AW204" s="11" t="s">
        <v>33</v>
      </c>
      <c r="AX204" s="11" t="s">
        <v>69</v>
      </c>
      <c r="AY204" s="244" t="s">
        <v>174</v>
      </c>
    </row>
    <row r="205" s="11" customFormat="1">
      <c r="B205" s="233"/>
      <c r="C205" s="234"/>
      <c r="D205" s="235" t="s">
        <v>182</v>
      </c>
      <c r="E205" s="236" t="s">
        <v>21</v>
      </c>
      <c r="F205" s="237" t="s">
        <v>2231</v>
      </c>
      <c r="G205" s="234"/>
      <c r="H205" s="238">
        <v>2.7210000000000001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182</v>
      </c>
      <c r="AU205" s="244" t="s">
        <v>79</v>
      </c>
      <c r="AV205" s="11" t="s">
        <v>79</v>
      </c>
      <c r="AW205" s="11" t="s">
        <v>33</v>
      </c>
      <c r="AX205" s="11" t="s">
        <v>69</v>
      </c>
      <c r="AY205" s="244" t="s">
        <v>174</v>
      </c>
    </row>
    <row r="206" s="11" customFormat="1">
      <c r="B206" s="233"/>
      <c r="C206" s="234"/>
      <c r="D206" s="235" t="s">
        <v>182</v>
      </c>
      <c r="E206" s="236" t="s">
        <v>21</v>
      </c>
      <c r="F206" s="237" t="s">
        <v>2232</v>
      </c>
      <c r="G206" s="234"/>
      <c r="H206" s="238">
        <v>8.1839999999999993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182</v>
      </c>
      <c r="AU206" s="244" t="s">
        <v>79</v>
      </c>
      <c r="AV206" s="11" t="s">
        <v>79</v>
      </c>
      <c r="AW206" s="11" t="s">
        <v>33</v>
      </c>
      <c r="AX206" s="11" t="s">
        <v>69</v>
      </c>
      <c r="AY206" s="244" t="s">
        <v>174</v>
      </c>
    </row>
    <row r="207" s="12" customFormat="1">
      <c r="B207" s="245"/>
      <c r="C207" s="246"/>
      <c r="D207" s="235" t="s">
        <v>182</v>
      </c>
      <c r="E207" s="247" t="s">
        <v>21</v>
      </c>
      <c r="F207" s="248" t="s">
        <v>184</v>
      </c>
      <c r="G207" s="246"/>
      <c r="H207" s="249">
        <v>360.21199999999999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182</v>
      </c>
      <c r="AU207" s="255" t="s">
        <v>79</v>
      </c>
      <c r="AV207" s="12" t="s">
        <v>181</v>
      </c>
      <c r="AW207" s="12" t="s">
        <v>33</v>
      </c>
      <c r="AX207" s="12" t="s">
        <v>77</v>
      </c>
      <c r="AY207" s="255" t="s">
        <v>174</v>
      </c>
    </row>
    <row r="208" s="1" customFormat="1" ht="51" customHeight="1">
      <c r="B208" s="46"/>
      <c r="C208" s="221" t="s">
        <v>196</v>
      </c>
      <c r="D208" s="221" t="s">
        <v>176</v>
      </c>
      <c r="E208" s="222" t="s">
        <v>1962</v>
      </c>
      <c r="F208" s="223" t="s">
        <v>2258</v>
      </c>
      <c r="G208" s="224" t="s">
        <v>201</v>
      </c>
      <c r="H208" s="225">
        <v>360.21199999999999</v>
      </c>
      <c r="I208" s="226"/>
      <c r="J208" s="227">
        <f>ROUND(I208*H208,2)</f>
        <v>0</v>
      </c>
      <c r="K208" s="223" t="s">
        <v>21</v>
      </c>
      <c r="L208" s="72"/>
      <c r="M208" s="228" t="s">
        <v>21</v>
      </c>
      <c r="N208" s="229" t="s">
        <v>40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181</v>
      </c>
      <c r="AT208" s="24" t="s">
        <v>176</v>
      </c>
      <c r="AU208" s="24" t="s">
        <v>79</v>
      </c>
      <c r="AY208" s="24" t="s">
        <v>174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77</v>
      </c>
      <c r="BK208" s="232">
        <f>ROUND(I208*H208,2)</f>
        <v>0</v>
      </c>
      <c r="BL208" s="24" t="s">
        <v>181</v>
      </c>
      <c r="BM208" s="24" t="s">
        <v>214</v>
      </c>
    </row>
    <row r="209" s="11" customFormat="1">
      <c r="B209" s="233"/>
      <c r="C209" s="234"/>
      <c r="D209" s="235" t="s">
        <v>182</v>
      </c>
      <c r="E209" s="236" t="s">
        <v>21</v>
      </c>
      <c r="F209" s="237" t="s">
        <v>2234</v>
      </c>
      <c r="G209" s="234"/>
      <c r="H209" s="238">
        <v>38.740000000000002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182</v>
      </c>
      <c r="AU209" s="244" t="s">
        <v>79</v>
      </c>
      <c r="AV209" s="11" t="s">
        <v>79</v>
      </c>
      <c r="AW209" s="11" t="s">
        <v>33</v>
      </c>
      <c r="AX209" s="11" t="s">
        <v>69</v>
      </c>
      <c r="AY209" s="244" t="s">
        <v>174</v>
      </c>
    </row>
    <row r="210" s="11" customFormat="1">
      <c r="B210" s="233"/>
      <c r="C210" s="234"/>
      <c r="D210" s="235" t="s">
        <v>182</v>
      </c>
      <c r="E210" s="236" t="s">
        <v>21</v>
      </c>
      <c r="F210" s="237" t="s">
        <v>2235</v>
      </c>
      <c r="G210" s="234"/>
      <c r="H210" s="238">
        <v>8.0039999999999996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182</v>
      </c>
      <c r="AU210" s="244" t="s">
        <v>79</v>
      </c>
      <c r="AV210" s="11" t="s">
        <v>79</v>
      </c>
      <c r="AW210" s="11" t="s">
        <v>33</v>
      </c>
      <c r="AX210" s="11" t="s">
        <v>69</v>
      </c>
      <c r="AY210" s="244" t="s">
        <v>174</v>
      </c>
    </row>
    <row r="211" s="11" customFormat="1">
      <c r="B211" s="233"/>
      <c r="C211" s="234"/>
      <c r="D211" s="235" t="s">
        <v>182</v>
      </c>
      <c r="E211" s="236" t="s">
        <v>21</v>
      </c>
      <c r="F211" s="237" t="s">
        <v>2202</v>
      </c>
      <c r="G211" s="234"/>
      <c r="H211" s="238">
        <v>13.550000000000001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182</v>
      </c>
      <c r="AU211" s="244" t="s">
        <v>79</v>
      </c>
      <c r="AV211" s="11" t="s">
        <v>79</v>
      </c>
      <c r="AW211" s="11" t="s">
        <v>33</v>
      </c>
      <c r="AX211" s="11" t="s">
        <v>69</v>
      </c>
      <c r="AY211" s="244" t="s">
        <v>174</v>
      </c>
    </row>
    <row r="212" s="11" customFormat="1">
      <c r="B212" s="233"/>
      <c r="C212" s="234"/>
      <c r="D212" s="235" t="s">
        <v>182</v>
      </c>
      <c r="E212" s="236" t="s">
        <v>21</v>
      </c>
      <c r="F212" s="237" t="s">
        <v>2257</v>
      </c>
      <c r="G212" s="234"/>
      <c r="H212" s="238">
        <v>6.79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182</v>
      </c>
      <c r="AU212" s="244" t="s">
        <v>79</v>
      </c>
      <c r="AV212" s="11" t="s">
        <v>79</v>
      </c>
      <c r="AW212" s="11" t="s">
        <v>33</v>
      </c>
      <c r="AX212" s="11" t="s">
        <v>69</v>
      </c>
      <c r="AY212" s="244" t="s">
        <v>174</v>
      </c>
    </row>
    <row r="213" s="11" customFormat="1">
      <c r="B213" s="233"/>
      <c r="C213" s="234"/>
      <c r="D213" s="235" t="s">
        <v>182</v>
      </c>
      <c r="E213" s="236" t="s">
        <v>21</v>
      </c>
      <c r="F213" s="237" t="s">
        <v>2237</v>
      </c>
      <c r="G213" s="234"/>
      <c r="H213" s="238">
        <v>25.079999999999998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182</v>
      </c>
      <c r="AU213" s="244" t="s">
        <v>79</v>
      </c>
      <c r="AV213" s="11" t="s">
        <v>79</v>
      </c>
      <c r="AW213" s="11" t="s">
        <v>33</v>
      </c>
      <c r="AX213" s="11" t="s">
        <v>69</v>
      </c>
      <c r="AY213" s="244" t="s">
        <v>174</v>
      </c>
    </row>
    <row r="214" s="11" customFormat="1">
      <c r="B214" s="233"/>
      <c r="C214" s="234"/>
      <c r="D214" s="235" t="s">
        <v>182</v>
      </c>
      <c r="E214" s="236" t="s">
        <v>21</v>
      </c>
      <c r="F214" s="237" t="s">
        <v>2238</v>
      </c>
      <c r="G214" s="234"/>
      <c r="H214" s="238">
        <v>19.890000000000001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182</v>
      </c>
      <c r="AU214" s="244" t="s">
        <v>79</v>
      </c>
      <c r="AV214" s="11" t="s">
        <v>79</v>
      </c>
      <c r="AW214" s="11" t="s">
        <v>33</v>
      </c>
      <c r="AX214" s="11" t="s">
        <v>69</v>
      </c>
      <c r="AY214" s="244" t="s">
        <v>174</v>
      </c>
    </row>
    <row r="215" s="11" customFormat="1">
      <c r="B215" s="233"/>
      <c r="C215" s="234"/>
      <c r="D215" s="235" t="s">
        <v>182</v>
      </c>
      <c r="E215" s="236" t="s">
        <v>21</v>
      </c>
      <c r="F215" s="237" t="s">
        <v>2239</v>
      </c>
      <c r="G215" s="234"/>
      <c r="H215" s="238">
        <v>24.670000000000002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182</v>
      </c>
      <c r="AU215" s="244" t="s">
        <v>79</v>
      </c>
      <c r="AV215" s="11" t="s">
        <v>79</v>
      </c>
      <c r="AW215" s="11" t="s">
        <v>33</v>
      </c>
      <c r="AX215" s="11" t="s">
        <v>69</v>
      </c>
      <c r="AY215" s="244" t="s">
        <v>174</v>
      </c>
    </row>
    <row r="216" s="11" customFormat="1">
      <c r="B216" s="233"/>
      <c r="C216" s="234"/>
      <c r="D216" s="235" t="s">
        <v>182</v>
      </c>
      <c r="E216" s="236" t="s">
        <v>21</v>
      </c>
      <c r="F216" s="237" t="s">
        <v>2240</v>
      </c>
      <c r="G216" s="234"/>
      <c r="H216" s="238">
        <v>17.870000000000001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182</v>
      </c>
      <c r="AU216" s="244" t="s">
        <v>79</v>
      </c>
      <c r="AV216" s="11" t="s">
        <v>79</v>
      </c>
      <c r="AW216" s="11" t="s">
        <v>33</v>
      </c>
      <c r="AX216" s="11" t="s">
        <v>69</v>
      </c>
      <c r="AY216" s="244" t="s">
        <v>174</v>
      </c>
    </row>
    <row r="217" s="11" customFormat="1">
      <c r="B217" s="233"/>
      <c r="C217" s="234"/>
      <c r="D217" s="235" t="s">
        <v>182</v>
      </c>
      <c r="E217" s="236" t="s">
        <v>21</v>
      </c>
      <c r="F217" s="237" t="s">
        <v>2241</v>
      </c>
      <c r="G217" s="234"/>
      <c r="H217" s="238">
        <v>24.780000000000001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182</v>
      </c>
      <c r="AU217" s="244" t="s">
        <v>79</v>
      </c>
      <c r="AV217" s="11" t="s">
        <v>79</v>
      </c>
      <c r="AW217" s="11" t="s">
        <v>33</v>
      </c>
      <c r="AX217" s="11" t="s">
        <v>69</v>
      </c>
      <c r="AY217" s="244" t="s">
        <v>174</v>
      </c>
    </row>
    <row r="218" s="11" customFormat="1">
      <c r="B218" s="233"/>
      <c r="C218" s="234"/>
      <c r="D218" s="235" t="s">
        <v>182</v>
      </c>
      <c r="E218" s="236" t="s">
        <v>21</v>
      </c>
      <c r="F218" s="237" t="s">
        <v>2242</v>
      </c>
      <c r="G218" s="234"/>
      <c r="H218" s="238">
        <v>20.469999999999999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182</v>
      </c>
      <c r="AU218" s="244" t="s">
        <v>79</v>
      </c>
      <c r="AV218" s="11" t="s">
        <v>79</v>
      </c>
      <c r="AW218" s="11" t="s">
        <v>33</v>
      </c>
      <c r="AX218" s="11" t="s">
        <v>69</v>
      </c>
      <c r="AY218" s="244" t="s">
        <v>174</v>
      </c>
    </row>
    <row r="219" s="11" customFormat="1">
      <c r="B219" s="233"/>
      <c r="C219" s="234"/>
      <c r="D219" s="235" t="s">
        <v>182</v>
      </c>
      <c r="E219" s="236" t="s">
        <v>21</v>
      </c>
      <c r="F219" s="237" t="s">
        <v>2243</v>
      </c>
      <c r="G219" s="234"/>
      <c r="H219" s="238">
        <v>30.34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182</v>
      </c>
      <c r="AU219" s="244" t="s">
        <v>79</v>
      </c>
      <c r="AV219" s="11" t="s">
        <v>79</v>
      </c>
      <c r="AW219" s="11" t="s">
        <v>33</v>
      </c>
      <c r="AX219" s="11" t="s">
        <v>69</v>
      </c>
      <c r="AY219" s="244" t="s">
        <v>174</v>
      </c>
    </row>
    <row r="220" s="11" customFormat="1">
      <c r="B220" s="233"/>
      <c r="C220" s="234"/>
      <c r="D220" s="235" t="s">
        <v>182</v>
      </c>
      <c r="E220" s="236" t="s">
        <v>21</v>
      </c>
      <c r="F220" s="237" t="s">
        <v>2244</v>
      </c>
      <c r="G220" s="234"/>
      <c r="H220" s="238">
        <v>7.0999999999999996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182</v>
      </c>
      <c r="AU220" s="244" t="s">
        <v>79</v>
      </c>
      <c r="AV220" s="11" t="s">
        <v>79</v>
      </c>
      <c r="AW220" s="11" t="s">
        <v>33</v>
      </c>
      <c r="AX220" s="11" t="s">
        <v>69</v>
      </c>
      <c r="AY220" s="244" t="s">
        <v>174</v>
      </c>
    </row>
    <row r="221" s="11" customFormat="1">
      <c r="B221" s="233"/>
      <c r="C221" s="234"/>
      <c r="D221" s="235" t="s">
        <v>182</v>
      </c>
      <c r="E221" s="236" t="s">
        <v>21</v>
      </c>
      <c r="F221" s="237" t="s">
        <v>2245</v>
      </c>
      <c r="G221" s="234"/>
      <c r="H221" s="238">
        <v>56.68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AT221" s="244" t="s">
        <v>182</v>
      </c>
      <c r="AU221" s="244" t="s">
        <v>79</v>
      </c>
      <c r="AV221" s="11" t="s">
        <v>79</v>
      </c>
      <c r="AW221" s="11" t="s">
        <v>33</v>
      </c>
      <c r="AX221" s="11" t="s">
        <v>69</v>
      </c>
      <c r="AY221" s="244" t="s">
        <v>174</v>
      </c>
    </row>
    <row r="222" s="11" customFormat="1">
      <c r="B222" s="233"/>
      <c r="C222" s="234"/>
      <c r="D222" s="235" t="s">
        <v>182</v>
      </c>
      <c r="E222" s="236" t="s">
        <v>21</v>
      </c>
      <c r="F222" s="237" t="s">
        <v>2246</v>
      </c>
      <c r="G222" s="234"/>
      <c r="H222" s="238">
        <v>14.800000000000001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182</v>
      </c>
      <c r="AU222" s="244" t="s">
        <v>79</v>
      </c>
      <c r="AV222" s="11" t="s">
        <v>79</v>
      </c>
      <c r="AW222" s="11" t="s">
        <v>33</v>
      </c>
      <c r="AX222" s="11" t="s">
        <v>69</v>
      </c>
      <c r="AY222" s="244" t="s">
        <v>174</v>
      </c>
    </row>
    <row r="223" s="11" customFormat="1">
      <c r="B223" s="233"/>
      <c r="C223" s="234"/>
      <c r="D223" s="235" t="s">
        <v>182</v>
      </c>
      <c r="E223" s="236" t="s">
        <v>21</v>
      </c>
      <c r="F223" s="237" t="s">
        <v>2247</v>
      </c>
      <c r="G223" s="234"/>
      <c r="H223" s="238">
        <v>9.5500000000000007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182</v>
      </c>
      <c r="AU223" s="244" t="s">
        <v>79</v>
      </c>
      <c r="AV223" s="11" t="s">
        <v>79</v>
      </c>
      <c r="AW223" s="11" t="s">
        <v>33</v>
      </c>
      <c r="AX223" s="11" t="s">
        <v>69</v>
      </c>
      <c r="AY223" s="244" t="s">
        <v>174</v>
      </c>
    </row>
    <row r="224" s="11" customFormat="1">
      <c r="B224" s="233"/>
      <c r="C224" s="234"/>
      <c r="D224" s="235" t="s">
        <v>182</v>
      </c>
      <c r="E224" s="236" t="s">
        <v>21</v>
      </c>
      <c r="F224" s="237" t="s">
        <v>2229</v>
      </c>
      <c r="G224" s="234"/>
      <c r="H224" s="238">
        <v>24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182</v>
      </c>
      <c r="AU224" s="244" t="s">
        <v>79</v>
      </c>
      <c r="AV224" s="11" t="s">
        <v>79</v>
      </c>
      <c r="AW224" s="11" t="s">
        <v>33</v>
      </c>
      <c r="AX224" s="11" t="s">
        <v>69</v>
      </c>
      <c r="AY224" s="244" t="s">
        <v>174</v>
      </c>
    </row>
    <row r="225" s="11" customFormat="1">
      <c r="B225" s="233"/>
      <c r="C225" s="234"/>
      <c r="D225" s="235" t="s">
        <v>182</v>
      </c>
      <c r="E225" s="236" t="s">
        <v>21</v>
      </c>
      <c r="F225" s="237" t="s">
        <v>2230</v>
      </c>
      <c r="G225" s="234"/>
      <c r="H225" s="238">
        <v>6.9930000000000003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182</v>
      </c>
      <c r="AU225" s="244" t="s">
        <v>79</v>
      </c>
      <c r="AV225" s="11" t="s">
        <v>79</v>
      </c>
      <c r="AW225" s="11" t="s">
        <v>33</v>
      </c>
      <c r="AX225" s="11" t="s">
        <v>69</v>
      </c>
      <c r="AY225" s="244" t="s">
        <v>174</v>
      </c>
    </row>
    <row r="226" s="11" customFormat="1">
      <c r="B226" s="233"/>
      <c r="C226" s="234"/>
      <c r="D226" s="235" t="s">
        <v>182</v>
      </c>
      <c r="E226" s="236" t="s">
        <v>21</v>
      </c>
      <c r="F226" s="237" t="s">
        <v>2231</v>
      </c>
      <c r="G226" s="234"/>
      <c r="H226" s="238">
        <v>2.7210000000000001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182</v>
      </c>
      <c r="AU226" s="244" t="s">
        <v>79</v>
      </c>
      <c r="AV226" s="11" t="s">
        <v>79</v>
      </c>
      <c r="AW226" s="11" t="s">
        <v>33</v>
      </c>
      <c r="AX226" s="11" t="s">
        <v>69</v>
      </c>
      <c r="AY226" s="244" t="s">
        <v>174</v>
      </c>
    </row>
    <row r="227" s="11" customFormat="1">
      <c r="B227" s="233"/>
      <c r="C227" s="234"/>
      <c r="D227" s="235" t="s">
        <v>182</v>
      </c>
      <c r="E227" s="236" t="s">
        <v>21</v>
      </c>
      <c r="F227" s="237" t="s">
        <v>2232</v>
      </c>
      <c r="G227" s="234"/>
      <c r="H227" s="238">
        <v>8.1839999999999993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182</v>
      </c>
      <c r="AU227" s="244" t="s">
        <v>79</v>
      </c>
      <c r="AV227" s="11" t="s">
        <v>79</v>
      </c>
      <c r="AW227" s="11" t="s">
        <v>33</v>
      </c>
      <c r="AX227" s="11" t="s">
        <v>69</v>
      </c>
      <c r="AY227" s="244" t="s">
        <v>174</v>
      </c>
    </row>
    <row r="228" s="12" customFormat="1">
      <c r="B228" s="245"/>
      <c r="C228" s="246"/>
      <c r="D228" s="235" t="s">
        <v>182</v>
      </c>
      <c r="E228" s="247" t="s">
        <v>21</v>
      </c>
      <c r="F228" s="248" t="s">
        <v>184</v>
      </c>
      <c r="G228" s="246"/>
      <c r="H228" s="249">
        <v>360.21199999999999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182</v>
      </c>
      <c r="AU228" s="255" t="s">
        <v>79</v>
      </c>
      <c r="AV228" s="12" t="s">
        <v>181</v>
      </c>
      <c r="AW228" s="12" t="s">
        <v>33</v>
      </c>
      <c r="AX228" s="12" t="s">
        <v>77</v>
      </c>
      <c r="AY228" s="255" t="s">
        <v>174</v>
      </c>
    </row>
    <row r="229" s="1" customFormat="1" ht="16.5" customHeight="1">
      <c r="B229" s="46"/>
      <c r="C229" s="221" t="s">
        <v>215</v>
      </c>
      <c r="D229" s="221" t="s">
        <v>176</v>
      </c>
      <c r="E229" s="222" t="s">
        <v>1964</v>
      </c>
      <c r="F229" s="223" t="s">
        <v>2259</v>
      </c>
      <c r="G229" s="224" t="s">
        <v>201</v>
      </c>
      <c r="H229" s="225">
        <v>95.507000000000005</v>
      </c>
      <c r="I229" s="226"/>
      <c r="J229" s="227">
        <f>ROUND(I229*H229,2)</f>
        <v>0</v>
      </c>
      <c r="K229" s="223" t="s">
        <v>21</v>
      </c>
      <c r="L229" s="72"/>
      <c r="M229" s="228" t="s">
        <v>21</v>
      </c>
      <c r="N229" s="229" t="s">
        <v>40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181</v>
      </c>
      <c r="AT229" s="24" t="s">
        <v>176</v>
      </c>
      <c r="AU229" s="24" t="s">
        <v>79</v>
      </c>
      <c r="AY229" s="24" t="s">
        <v>174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77</v>
      </c>
      <c r="BK229" s="232">
        <f>ROUND(I229*H229,2)</f>
        <v>0</v>
      </c>
      <c r="BL229" s="24" t="s">
        <v>181</v>
      </c>
      <c r="BM229" s="24" t="s">
        <v>218</v>
      </c>
    </row>
    <row r="230" s="13" customFormat="1">
      <c r="B230" s="256"/>
      <c r="C230" s="257"/>
      <c r="D230" s="235" t="s">
        <v>182</v>
      </c>
      <c r="E230" s="258" t="s">
        <v>21</v>
      </c>
      <c r="F230" s="259" t="s">
        <v>2260</v>
      </c>
      <c r="G230" s="257"/>
      <c r="H230" s="258" t="s">
        <v>21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182</v>
      </c>
      <c r="AU230" s="265" t="s">
        <v>79</v>
      </c>
      <c r="AV230" s="13" t="s">
        <v>77</v>
      </c>
      <c r="AW230" s="13" t="s">
        <v>33</v>
      </c>
      <c r="AX230" s="13" t="s">
        <v>69</v>
      </c>
      <c r="AY230" s="265" t="s">
        <v>174</v>
      </c>
    </row>
    <row r="231" s="11" customFormat="1">
      <c r="B231" s="233"/>
      <c r="C231" s="234"/>
      <c r="D231" s="235" t="s">
        <v>182</v>
      </c>
      <c r="E231" s="236" t="s">
        <v>21</v>
      </c>
      <c r="F231" s="237" t="s">
        <v>2261</v>
      </c>
      <c r="G231" s="234"/>
      <c r="H231" s="238">
        <v>11.622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182</v>
      </c>
      <c r="AU231" s="244" t="s">
        <v>79</v>
      </c>
      <c r="AV231" s="11" t="s">
        <v>79</v>
      </c>
      <c r="AW231" s="11" t="s">
        <v>33</v>
      </c>
      <c r="AX231" s="11" t="s">
        <v>69</v>
      </c>
      <c r="AY231" s="244" t="s">
        <v>174</v>
      </c>
    </row>
    <row r="232" s="11" customFormat="1">
      <c r="B232" s="233"/>
      <c r="C232" s="234"/>
      <c r="D232" s="235" t="s">
        <v>182</v>
      </c>
      <c r="E232" s="236" t="s">
        <v>21</v>
      </c>
      <c r="F232" s="237" t="s">
        <v>2262</v>
      </c>
      <c r="G232" s="234"/>
      <c r="H232" s="238">
        <v>1.044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182</v>
      </c>
      <c r="AU232" s="244" t="s">
        <v>79</v>
      </c>
      <c r="AV232" s="11" t="s">
        <v>79</v>
      </c>
      <c r="AW232" s="11" t="s">
        <v>33</v>
      </c>
      <c r="AX232" s="11" t="s">
        <v>69</v>
      </c>
      <c r="AY232" s="244" t="s">
        <v>174</v>
      </c>
    </row>
    <row r="233" s="11" customFormat="1">
      <c r="B233" s="233"/>
      <c r="C233" s="234"/>
      <c r="D233" s="235" t="s">
        <v>182</v>
      </c>
      <c r="E233" s="236" t="s">
        <v>21</v>
      </c>
      <c r="F233" s="237" t="s">
        <v>2263</v>
      </c>
      <c r="G233" s="234"/>
      <c r="H233" s="238">
        <v>4.0650000000000004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182</v>
      </c>
      <c r="AU233" s="244" t="s">
        <v>79</v>
      </c>
      <c r="AV233" s="11" t="s">
        <v>79</v>
      </c>
      <c r="AW233" s="11" t="s">
        <v>33</v>
      </c>
      <c r="AX233" s="11" t="s">
        <v>69</v>
      </c>
      <c r="AY233" s="244" t="s">
        <v>174</v>
      </c>
    </row>
    <row r="234" s="11" customFormat="1">
      <c r="B234" s="233"/>
      <c r="C234" s="234"/>
      <c r="D234" s="235" t="s">
        <v>182</v>
      </c>
      <c r="E234" s="236" t="s">
        <v>21</v>
      </c>
      <c r="F234" s="237" t="s">
        <v>2264</v>
      </c>
      <c r="G234" s="234"/>
      <c r="H234" s="238">
        <v>4.3579999999999997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182</v>
      </c>
      <c r="AU234" s="244" t="s">
        <v>79</v>
      </c>
      <c r="AV234" s="11" t="s">
        <v>79</v>
      </c>
      <c r="AW234" s="11" t="s">
        <v>33</v>
      </c>
      <c r="AX234" s="11" t="s">
        <v>69</v>
      </c>
      <c r="AY234" s="244" t="s">
        <v>174</v>
      </c>
    </row>
    <row r="235" s="11" customFormat="1">
      <c r="B235" s="233"/>
      <c r="C235" s="234"/>
      <c r="D235" s="235" t="s">
        <v>182</v>
      </c>
      <c r="E235" s="236" t="s">
        <v>21</v>
      </c>
      <c r="F235" s="237" t="s">
        <v>2265</v>
      </c>
      <c r="G235" s="234"/>
      <c r="H235" s="238">
        <v>7.524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182</v>
      </c>
      <c r="AU235" s="244" t="s">
        <v>79</v>
      </c>
      <c r="AV235" s="11" t="s">
        <v>79</v>
      </c>
      <c r="AW235" s="11" t="s">
        <v>33</v>
      </c>
      <c r="AX235" s="11" t="s">
        <v>69</v>
      </c>
      <c r="AY235" s="244" t="s">
        <v>174</v>
      </c>
    </row>
    <row r="236" s="11" customFormat="1">
      <c r="B236" s="233"/>
      <c r="C236" s="234"/>
      <c r="D236" s="235" t="s">
        <v>182</v>
      </c>
      <c r="E236" s="236" t="s">
        <v>21</v>
      </c>
      <c r="F236" s="237" t="s">
        <v>2266</v>
      </c>
      <c r="G236" s="234"/>
      <c r="H236" s="238">
        <v>5.9669999999999996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182</v>
      </c>
      <c r="AU236" s="244" t="s">
        <v>79</v>
      </c>
      <c r="AV236" s="11" t="s">
        <v>79</v>
      </c>
      <c r="AW236" s="11" t="s">
        <v>33</v>
      </c>
      <c r="AX236" s="11" t="s">
        <v>69</v>
      </c>
      <c r="AY236" s="244" t="s">
        <v>174</v>
      </c>
    </row>
    <row r="237" s="11" customFormat="1">
      <c r="B237" s="233"/>
      <c r="C237" s="234"/>
      <c r="D237" s="235" t="s">
        <v>182</v>
      </c>
      <c r="E237" s="236" t="s">
        <v>21</v>
      </c>
      <c r="F237" s="237" t="s">
        <v>2267</v>
      </c>
      <c r="G237" s="234"/>
      <c r="H237" s="238">
        <v>7.4009999999999998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182</v>
      </c>
      <c r="AU237" s="244" t="s">
        <v>79</v>
      </c>
      <c r="AV237" s="11" t="s">
        <v>79</v>
      </c>
      <c r="AW237" s="11" t="s">
        <v>33</v>
      </c>
      <c r="AX237" s="11" t="s">
        <v>69</v>
      </c>
      <c r="AY237" s="244" t="s">
        <v>174</v>
      </c>
    </row>
    <row r="238" s="11" customFormat="1">
      <c r="B238" s="233"/>
      <c r="C238" s="234"/>
      <c r="D238" s="235" t="s">
        <v>182</v>
      </c>
      <c r="E238" s="236" t="s">
        <v>21</v>
      </c>
      <c r="F238" s="237" t="s">
        <v>2268</v>
      </c>
      <c r="G238" s="234"/>
      <c r="H238" s="238">
        <v>5.3609999999999998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182</v>
      </c>
      <c r="AU238" s="244" t="s">
        <v>79</v>
      </c>
      <c r="AV238" s="11" t="s">
        <v>79</v>
      </c>
      <c r="AW238" s="11" t="s">
        <v>33</v>
      </c>
      <c r="AX238" s="11" t="s">
        <v>69</v>
      </c>
      <c r="AY238" s="244" t="s">
        <v>174</v>
      </c>
    </row>
    <row r="239" s="11" customFormat="1">
      <c r="B239" s="233"/>
      <c r="C239" s="234"/>
      <c r="D239" s="235" t="s">
        <v>182</v>
      </c>
      <c r="E239" s="236" t="s">
        <v>21</v>
      </c>
      <c r="F239" s="237" t="s">
        <v>2269</v>
      </c>
      <c r="G239" s="234"/>
      <c r="H239" s="238">
        <v>7.4340000000000002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182</v>
      </c>
      <c r="AU239" s="244" t="s">
        <v>79</v>
      </c>
      <c r="AV239" s="11" t="s">
        <v>79</v>
      </c>
      <c r="AW239" s="11" t="s">
        <v>33</v>
      </c>
      <c r="AX239" s="11" t="s">
        <v>69</v>
      </c>
      <c r="AY239" s="244" t="s">
        <v>174</v>
      </c>
    </row>
    <row r="240" s="11" customFormat="1">
      <c r="B240" s="233"/>
      <c r="C240" s="234"/>
      <c r="D240" s="235" t="s">
        <v>182</v>
      </c>
      <c r="E240" s="236" t="s">
        <v>21</v>
      </c>
      <c r="F240" s="237" t="s">
        <v>2270</v>
      </c>
      <c r="G240" s="234"/>
      <c r="H240" s="238">
        <v>6.141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182</v>
      </c>
      <c r="AU240" s="244" t="s">
        <v>79</v>
      </c>
      <c r="AV240" s="11" t="s">
        <v>79</v>
      </c>
      <c r="AW240" s="11" t="s">
        <v>33</v>
      </c>
      <c r="AX240" s="11" t="s">
        <v>69</v>
      </c>
      <c r="AY240" s="244" t="s">
        <v>174</v>
      </c>
    </row>
    <row r="241" s="11" customFormat="1">
      <c r="B241" s="233"/>
      <c r="C241" s="234"/>
      <c r="D241" s="235" t="s">
        <v>182</v>
      </c>
      <c r="E241" s="236" t="s">
        <v>21</v>
      </c>
      <c r="F241" s="237" t="s">
        <v>2271</v>
      </c>
      <c r="G241" s="234"/>
      <c r="H241" s="238">
        <v>4.5510000000000002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182</v>
      </c>
      <c r="AU241" s="244" t="s">
        <v>79</v>
      </c>
      <c r="AV241" s="11" t="s">
        <v>79</v>
      </c>
      <c r="AW241" s="11" t="s">
        <v>33</v>
      </c>
      <c r="AX241" s="11" t="s">
        <v>69</v>
      </c>
      <c r="AY241" s="244" t="s">
        <v>174</v>
      </c>
    </row>
    <row r="242" s="11" customFormat="1">
      <c r="B242" s="233"/>
      <c r="C242" s="234"/>
      <c r="D242" s="235" t="s">
        <v>182</v>
      </c>
      <c r="E242" s="236" t="s">
        <v>21</v>
      </c>
      <c r="F242" s="237" t="s">
        <v>2272</v>
      </c>
      <c r="G242" s="234"/>
      <c r="H242" s="238">
        <v>2.1299999999999999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182</v>
      </c>
      <c r="AU242" s="244" t="s">
        <v>79</v>
      </c>
      <c r="AV242" s="11" t="s">
        <v>79</v>
      </c>
      <c r="AW242" s="11" t="s">
        <v>33</v>
      </c>
      <c r="AX242" s="11" t="s">
        <v>69</v>
      </c>
      <c r="AY242" s="244" t="s">
        <v>174</v>
      </c>
    </row>
    <row r="243" s="11" customFormat="1">
      <c r="B243" s="233"/>
      <c r="C243" s="234"/>
      <c r="D243" s="235" t="s">
        <v>182</v>
      </c>
      <c r="E243" s="236" t="s">
        <v>21</v>
      </c>
      <c r="F243" s="237" t="s">
        <v>2273</v>
      </c>
      <c r="G243" s="234"/>
      <c r="H243" s="238">
        <v>17.004000000000001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182</v>
      </c>
      <c r="AU243" s="244" t="s">
        <v>79</v>
      </c>
      <c r="AV243" s="11" t="s">
        <v>79</v>
      </c>
      <c r="AW243" s="11" t="s">
        <v>33</v>
      </c>
      <c r="AX243" s="11" t="s">
        <v>69</v>
      </c>
      <c r="AY243" s="244" t="s">
        <v>174</v>
      </c>
    </row>
    <row r="244" s="11" customFormat="1">
      <c r="B244" s="233"/>
      <c r="C244" s="234"/>
      <c r="D244" s="235" t="s">
        <v>182</v>
      </c>
      <c r="E244" s="236" t="s">
        <v>21</v>
      </c>
      <c r="F244" s="237" t="s">
        <v>2274</v>
      </c>
      <c r="G244" s="234"/>
      <c r="H244" s="238">
        <v>4.4400000000000004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182</v>
      </c>
      <c r="AU244" s="244" t="s">
        <v>79</v>
      </c>
      <c r="AV244" s="11" t="s">
        <v>79</v>
      </c>
      <c r="AW244" s="11" t="s">
        <v>33</v>
      </c>
      <c r="AX244" s="11" t="s">
        <v>69</v>
      </c>
      <c r="AY244" s="244" t="s">
        <v>174</v>
      </c>
    </row>
    <row r="245" s="11" customFormat="1">
      <c r="B245" s="233"/>
      <c r="C245" s="234"/>
      <c r="D245" s="235" t="s">
        <v>182</v>
      </c>
      <c r="E245" s="236" t="s">
        <v>21</v>
      </c>
      <c r="F245" s="237" t="s">
        <v>2275</v>
      </c>
      <c r="G245" s="234"/>
      <c r="H245" s="238">
        <v>2.8650000000000002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182</v>
      </c>
      <c r="AU245" s="244" t="s">
        <v>79</v>
      </c>
      <c r="AV245" s="11" t="s">
        <v>79</v>
      </c>
      <c r="AW245" s="11" t="s">
        <v>33</v>
      </c>
      <c r="AX245" s="11" t="s">
        <v>69</v>
      </c>
      <c r="AY245" s="244" t="s">
        <v>174</v>
      </c>
    </row>
    <row r="246" s="11" customFormat="1">
      <c r="B246" s="233"/>
      <c r="C246" s="234"/>
      <c r="D246" s="235" t="s">
        <v>182</v>
      </c>
      <c r="E246" s="236" t="s">
        <v>21</v>
      </c>
      <c r="F246" s="237" t="s">
        <v>2276</v>
      </c>
      <c r="G246" s="234"/>
      <c r="H246" s="238">
        <v>3.6000000000000001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182</v>
      </c>
      <c r="AU246" s="244" t="s">
        <v>79</v>
      </c>
      <c r="AV246" s="11" t="s">
        <v>79</v>
      </c>
      <c r="AW246" s="11" t="s">
        <v>33</v>
      </c>
      <c r="AX246" s="11" t="s">
        <v>69</v>
      </c>
      <c r="AY246" s="244" t="s">
        <v>174</v>
      </c>
    </row>
    <row r="247" s="12" customFormat="1">
      <c r="B247" s="245"/>
      <c r="C247" s="246"/>
      <c r="D247" s="235" t="s">
        <v>182</v>
      </c>
      <c r="E247" s="247" t="s">
        <v>21</v>
      </c>
      <c r="F247" s="248" t="s">
        <v>184</v>
      </c>
      <c r="G247" s="246"/>
      <c r="H247" s="249">
        <v>95.507000000000005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182</v>
      </c>
      <c r="AU247" s="255" t="s">
        <v>79</v>
      </c>
      <c r="AV247" s="12" t="s">
        <v>181</v>
      </c>
      <c r="AW247" s="12" t="s">
        <v>33</v>
      </c>
      <c r="AX247" s="12" t="s">
        <v>77</v>
      </c>
      <c r="AY247" s="255" t="s">
        <v>174</v>
      </c>
    </row>
    <row r="248" s="1" customFormat="1" ht="16.5" customHeight="1">
      <c r="B248" s="46"/>
      <c r="C248" s="221" t="s">
        <v>202</v>
      </c>
      <c r="D248" s="221" t="s">
        <v>176</v>
      </c>
      <c r="E248" s="222" t="s">
        <v>2277</v>
      </c>
      <c r="F248" s="223" t="s">
        <v>2278</v>
      </c>
      <c r="G248" s="224" t="s">
        <v>201</v>
      </c>
      <c r="H248" s="225">
        <v>37.049999999999997</v>
      </c>
      <c r="I248" s="226"/>
      <c r="J248" s="227">
        <f>ROUND(I248*H248,2)</f>
        <v>0</v>
      </c>
      <c r="K248" s="223" t="s">
        <v>21</v>
      </c>
      <c r="L248" s="72"/>
      <c r="M248" s="228" t="s">
        <v>21</v>
      </c>
      <c r="N248" s="229" t="s">
        <v>40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181</v>
      </c>
      <c r="AT248" s="24" t="s">
        <v>176</v>
      </c>
      <c r="AU248" s="24" t="s">
        <v>79</v>
      </c>
      <c r="AY248" s="24" t="s">
        <v>174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77</v>
      </c>
      <c r="BK248" s="232">
        <f>ROUND(I248*H248,2)</f>
        <v>0</v>
      </c>
      <c r="BL248" s="24" t="s">
        <v>181</v>
      </c>
      <c r="BM248" s="24" t="s">
        <v>221</v>
      </c>
    </row>
    <row r="249" s="11" customFormat="1">
      <c r="B249" s="233"/>
      <c r="C249" s="234"/>
      <c r="D249" s="235" t="s">
        <v>182</v>
      </c>
      <c r="E249" s="236" t="s">
        <v>21</v>
      </c>
      <c r="F249" s="237" t="s">
        <v>2279</v>
      </c>
      <c r="G249" s="234"/>
      <c r="H249" s="238">
        <v>37.049999999999997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182</v>
      </c>
      <c r="AU249" s="244" t="s">
        <v>79</v>
      </c>
      <c r="AV249" s="11" t="s">
        <v>79</v>
      </c>
      <c r="AW249" s="11" t="s">
        <v>33</v>
      </c>
      <c r="AX249" s="11" t="s">
        <v>69</v>
      </c>
      <c r="AY249" s="244" t="s">
        <v>174</v>
      </c>
    </row>
    <row r="250" s="12" customFormat="1">
      <c r="B250" s="245"/>
      <c r="C250" s="246"/>
      <c r="D250" s="235" t="s">
        <v>182</v>
      </c>
      <c r="E250" s="247" t="s">
        <v>21</v>
      </c>
      <c r="F250" s="248" t="s">
        <v>184</v>
      </c>
      <c r="G250" s="246"/>
      <c r="H250" s="249">
        <v>37.049999999999997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182</v>
      </c>
      <c r="AU250" s="255" t="s">
        <v>79</v>
      </c>
      <c r="AV250" s="12" t="s">
        <v>181</v>
      </c>
      <c r="AW250" s="12" t="s">
        <v>33</v>
      </c>
      <c r="AX250" s="12" t="s">
        <v>77</v>
      </c>
      <c r="AY250" s="255" t="s">
        <v>174</v>
      </c>
    </row>
    <row r="251" s="1" customFormat="1" ht="16.5" customHeight="1">
      <c r="B251" s="46"/>
      <c r="C251" s="221" t="s">
        <v>223</v>
      </c>
      <c r="D251" s="221" t="s">
        <v>176</v>
      </c>
      <c r="E251" s="222" t="s">
        <v>1991</v>
      </c>
      <c r="F251" s="223" t="s">
        <v>2280</v>
      </c>
      <c r="G251" s="224" t="s">
        <v>201</v>
      </c>
      <c r="H251" s="225">
        <v>95.507000000000005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29" t="s">
        <v>40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181</v>
      </c>
      <c r="AT251" s="24" t="s">
        <v>176</v>
      </c>
      <c r="AU251" s="24" t="s">
        <v>79</v>
      </c>
      <c r="AY251" s="24" t="s">
        <v>174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77</v>
      </c>
      <c r="BK251" s="232">
        <f>ROUND(I251*H251,2)</f>
        <v>0</v>
      </c>
      <c r="BL251" s="24" t="s">
        <v>181</v>
      </c>
      <c r="BM251" s="24" t="s">
        <v>226</v>
      </c>
    </row>
    <row r="252" s="13" customFormat="1">
      <c r="B252" s="256"/>
      <c r="C252" s="257"/>
      <c r="D252" s="235" t="s">
        <v>182</v>
      </c>
      <c r="E252" s="258" t="s">
        <v>21</v>
      </c>
      <c r="F252" s="259" t="s">
        <v>2260</v>
      </c>
      <c r="G252" s="257"/>
      <c r="H252" s="258" t="s">
        <v>21</v>
      </c>
      <c r="I252" s="260"/>
      <c r="J252" s="257"/>
      <c r="K252" s="257"/>
      <c r="L252" s="261"/>
      <c r="M252" s="262"/>
      <c r="N252" s="263"/>
      <c r="O252" s="263"/>
      <c r="P252" s="263"/>
      <c r="Q252" s="263"/>
      <c r="R252" s="263"/>
      <c r="S252" s="263"/>
      <c r="T252" s="264"/>
      <c r="AT252" s="265" t="s">
        <v>182</v>
      </c>
      <c r="AU252" s="265" t="s">
        <v>79</v>
      </c>
      <c r="AV252" s="13" t="s">
        <v>77</v>
      </c>
      <c r="AW252" s="13" t="s">
        <v>33</v>
      </c>
      <c r="AX252" s="13" t="s">
        <v>69</v>
      </c>
      <c r="AY252" s="265" t="s">
        <v>174</v>
      </c>
    </row>
    <row r="253" s="11" customFormat="1">
      <c r="B253" s="233"/>
      <c r="C253" s="234"/>
      <c r="D253" s="235" t="s">
        <v>182</v>
      </c>
      <c r="E253" s="236" t="s">
        <v>21</v>
      </c>
      <c r="F253" s="237" t="s">
        <v>2261</v>
      </c>
      <c r="G253" s="234"/>
      <c r="H253" s="238">
        <v>11.622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182</v>
      </c>
      <c r="AU253" s="244" t="s">
        <v>79</v>
      </c>
      <c r="AV253" s="11" t="s">
        <v>79</v>
      </c>
      <c r="AW253" s="11" t="s">
        <v>33</v>
      </c>
      <c r="AX253" s="11" t="s">
        <v>69</v>
      </c>
      <c r="AY253" s="244" t="s">
        <v>174</v>
      </c>
    </row>
    <row r="254" s="11" customFormat="1">
      <c r="B254" s="233"/>
      <c r="C254" s="234"/>
      <c r="D254" s="235" t="s">
        <v>182</v>
      </c>
      <c r="E254" s="236" t="s">
        <v>21</v>
      </c>
      <c r="F254" s="237" t="s">
        <v>2262</v>
      </c>
      <c r="G254" s="234"/>
      <c r="H254" s="238">
        <v>1.044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182</v>
      </c>
      <c r="AU254" s="244" t="s">
        <v>79</v>
      </c>
      <c r="AV254" s="11" t="s">
        <v>79</v>
      </c>
      <c r="AW254" s="11" t="s">
        <v>33</v>
      </c>
      <c r="AX254" s="11" t="s">
        <v>69</v>
      </c>
      <c r="AY254" s="244" t="s">
        <v>174</v>
      </c>
    </row>
    <row r="255" s="11" customFormat="1">
      <c r="B255" s="233"/>
      <c r="C255" s="234"/>
      <c r="D255" s="235" t="s">
        <v>182</v>
      </c>
      <c r="E255" s="236" t="s">
        <v>21</v>
      </c>
      <c r="F255" s="237" t="s">
        <v>2263</v>
      </c>
      <c r="G255" s="234"/>
      <c r="H255" s="238">
        <v>4.0650000000000004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182</v>
      </c>
      <c r="AU255" s="244" t="s">
        <v>79</v>
      </c>
      <c r="AV255" s="11" t="s">
        <v>79</v>
      </c>
      <c r="AW255" s="11" t="s">
        <v>33</v>
      </c>
      <c r="AX255" s="11" t="s">
        <v>69</v>
      </c>
      <c r="AY255" s="244" t="s">
        <v>174</v>
      </c>
    </row>
    <row r="256" s="11" customFormat="1">
      <c r="B256" s="233"/>
      <c r="C256" s="234"/>
      <c r="D256" s="235" t="s">
        <v>182</v>
      </c>
      <c r="E256" s="236" t="s">
        <v>21</v>
      </c>
      <c r="F256" s="237" t="s">
        <v>2264</v>
      </c>
      <c r="G256" s="234"/>
      <c r="H256" s="238">
        <v>4.3579999999999997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182</v>
      </c>
      <c r="AU256" s="244" t="s">
        <v>79</v>
      </c>
      <c r="AV256" s="11" t="s">
        <v>79</v>
      </c>
      <c r="AW256" s="11" t="s">
        <v>33</v>
      </c>
      <c r="AX256" s="11" t="s">
        <v>69</v>
      </c>
      <c r="AY256" s="244" t="s">
        <v>174</v>
      </c>
    </row>
    <row r="257" s="11" customFormat="1">
      <c r="B257" s="233"/>
      <c r="C257" s="234"/>
      <c r="D257" s="235" t="s">
        <v>182</v>
      </c>
      <c r="E257" s="236" t="s">
        <v>21</v>
      </c>
      <c r="F257" s="237" t="s">
        <v>2265</v>
      </c>
      <c r="G257" s="234"/>
      <c r="H257" s="238">
        <v>7.524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182</v>
      </c>
      <c r="AU257" s="244" t="s">
        <v>79</v>
      </c>
      <c r="AV257" s="11" t="s">
        <v>79</v>
      </c>
      <c r="AW257" s="11" t="s">
        <v>33</v>
      </c>
      <c r="AX257" s="11" t="s">
        <v>69</v>
      </c>
      <c r="AY257" s="244" t="s">
        <v>174</v>
      </c>
    </row>
    <row r="258" s="11" customFormat="1">
      <c r="B258" s="233"/>
      <c r="C258" s="234"/>
      <c r="D258" s="235" t="s">
        <v>182</v>
      </c>
      <c r="E258" s="236" t="s">
        <v>21</v>
      </c>
      <c r="F258" s="237" t="s">
        <v>2266</v>
      </c>
      <c r="G258" s="234"/>
      <c r="H258" s="238">
        <v>5.9669999999999996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182</v>
      </c>
      <c r="AU258" s="244" t="s">
        <v>79</v>
      </c>
      <c r="AV258" s="11" t="s">
        <v>79</v>
      </c>
      <c r="AW258" s="11" t="s">
        <v>33</v>
      </c>
      <c r="AX258" s="11" t="s">
        <v>69</v>
      </c>
      <c r="AY258" s="244" t="s">
        <v>174</v>
      </c>
    </row>
    <row r="259" s="11" customFormat="1">
      <c r="B259" s="233"/>
      <c r="C259" s="234"/>
      <c r="D259" s="235" t="s">
        <v>182</v>
      </c>
      <c r="E259" s="236" t="s">
        <v>21</v>
      </c>
      <c r="F259" s="237" t="s">
        <v>2267</v>
      </c>
      <c r="G259" s="234"/>
      <c r="H259" s="238">
        <v>7.4009999999999998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182</v>
      </c>
      <c r="AU259" s="244" t="s">
        <v>79</v>
      </c>
      <c r="AV259" s="11" t="s">
        <v>79</v>
      </c>
      <c r="AW259" s="11" t="s">
        <v>33</v>
      </c>
      <c r="AX259" s="11" t="s">
        <v>69</v>
      </c>
      <c r="AY259" s="244" t="s">
        <v>174</v>
      </c>
    </row>
    <row r="260" s="11" customFormat="1">
      <c r="B260" s="233"/>
      <c r="C260" s="234"/>
      <c r="D260" s="235" t="s">
        <v>182</v>
      </c>
      <c r="E260" s="236" t="s">
        <v>21</v>
      </c>
      <c r="F260" s="237" t="s">
        <v>2268</v>
      </c>
      <c r="G260" s="234"/>
      <c r="H260" s="238">
        <v>5.3609999999999998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182</v>
      </c>
      <c r="AU260" s="244" t="s">
        <v>79</v>
      </c>
      <c r="AV260" s="11" t="s">
        <v>79</v>
      </c>
      <c r="AW260" s="11" t="s">
        <v>33</v>
      </c>
      <c r="AX260" s="11" t="s">
        <v>69</v>
      </c>
      <c r="AY260" s="244" t="s">
        <v>174</v>
      </c>
    </row>
    <row r="261" s="11" customFormat="1">
      <c r="B261" s="233"/>
      <c r="C261" s="234"/>
      <c r="D261" s="235" t="s">
        <v>182</v>
      </c>
      <c r="E261" s="236" t="s">
        <v>21</v>
      </c>
      <c r="F261" s="237" t="s">
        <v>2269</v>
      </c>
      <c r="G261" s="234"/>
      <c r="H261" s="238">
        <v>7.4340000000000002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182</v>
      </c>
      <c r="AU261" s="244" t="s">
        <v>79</v>
      </c>
      <c r="AV261" s="11" t="s">
        <v>79</v>
      </c>
      <c r="AW261" s="11" t="s">
        <v>33</v>
      </c>
      <c r="AX261" s="11" t="s">
        <v>69</v>
      </c>
      <c r="AY261" s="244" t="s">
        <v>174</v>
      </c>
    </row>
    <row r="262" s="11" customFormat="1">
      <c r="B262" s="233"/>
      <c r="C262" s="234"/>
      <c r="D262" s="235" t="s">
        <v>182</v>
      </c>
      <c r="E262" s="236" t="s">
        <v>21</v>
      </c>
      <c r="F262" s="237" t="s">
        <v>2270</v>
      </c>
      <c r="G262" s="234"/>
      <c r="H262" s="238">
        <v>6.141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182</v>
      </c>
      <c r="AU262" s="244" t="s">
        <v>79</v>
      </c>
      <c r="AV262" s="11" t="s">
        <v>79</v>
      </c>
      <c r="AW262" s="11" t="s">
        <v>33</v>
      </c>
      <c r="AX262" s="11" t="s">
        <v>69</v>
      </c>
      <c r="AY262" s="244" t="s">
        <v>174</v>
      </c>
    </row>
    <row r="263" s="11" customFormat="1">
      <c r="B263" s="233"/>
      <c r="C263" s="234"/>
      <c r="D263" s="235" t="s">
        <v>182</v>
      </c>
      <c r="E263" s="236" t="s">
        <v>21</v>
      </c>
      <c r="F263" s="237" t="s">
        <v>2271</v>
      </c>
      <c r="G263" s="234"/>
      <c r="H263" s="238">
        <v>4.5510000000000002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182</v>
      </c>
      <c r="AU263" s="244" t="s">
        <v>79</v>
      </c>
      <c r="AV263" s="11" t="s">
        <v>79</v>
      </c>
      <c r="AW263" s="11" t="s">
        <v>33</v>
      </c>
      <c r="AX263" s="11" t="s">
        <v>69</v>
      </c>
      <c r="AY263" s="244" t="s">
        <v>174</v>
      </c>
    </row>
    <row r="264" s="11" customFormat="1">
      <c r="B264" s="233"/>
      <c r="C264" s="234"/>
      <c r="D264" s="235" t="s">
        <v>182</v>
      </c>
      <c r="E264" s="236" t="s">
        <v>21</v>
      </c>
      <c r="F264" s="237" t="s">
        <v>2272</v>
      </c>
      <c r="G264" s="234"/>
      <c r="H264" s="238">
        <v>2.1299999999999999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182</v>
      </c>
      <c r="AU264" s="244" t="s">
        <v>79</v>
      </c>
      <c r="AV264" s="11" t="s">
        <v>79</v>
      </c>
      <c r="AW264" s="11" t="s">
        <v>33</v>
      </c>
      <c r="AX264" s="11" t="s">
        <v>69</v>
      </c>
      <c r="AY264" s="244" t="s">
        <v>174</v>
      </c>
    </row>
    <row r="265" s="11" customFormat="1">
      <c r="B265" s="233"/>
      <c r="C265" s="234"/>
      <c r="D265" s="235" t="s">
        <v>182</v>
      </c>
      <c r="E265" s="236" t="s">
        <v>21</v>
      </c>
      <c r="F265" s="237" t="s">
        <v>2273</v>
      </c>
      <c r="G265" s="234"/>
      <c r="H265" s="238">
        <v>17.004000000000001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182</v>
      </c>
      <c r="AU265" s="244" t="s">
        <v>79</v>
      </c>
      <c r="AV265" s="11" t="s">
        <v>79</v>
      </c>
      <c r="AW265" s="11" t="s">
        <v>33</v>
      </c>
      <c r="AX265" s="11" t="s">
        <v>69</v>
      </c>
      <c r="AY265" s="244" t="s">
        <v>174</v>
      </c>
    </row>
    <row r="266" s="11" customFormat="1">
      <c r="B266" s="233"/>
      <c r="C266" s="234"/>
      <c r="D266" s="235" t="s">
        <v>182</v>
      </c>
      <c r="E266" s="236" t="s">
        <v>21</v>
      </c>
      <c r="F266" s="237" t="s">
        <v>2274</v>
      </c>
      <c r="G266" s="234"/>
      <c r="H266" s="238">
        <v>4.4400000000000004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182</v>
      </c>
      <c r="AU266" s="244" t="s">
        <v>79</v>
      </c>
      <c r="AV266" s="11" t="s">
        <v>79</v>
      </c>
      <c r="AW266" s="11" t="s">
        <v>33</v>
      </c>
      <c r="AX266" s="11" t="s">
        <v>69</v>
      </c>
      <c r="AY266" s="244" t="s">
        <v>174</v>
      </c>
    </row>
    <row r="267" s="11" customFormat="1">
      <c r="B267" s="233"/>
      <c r="C267" s="234"/>
      <c r="D267" s="235" t="s">
        <v>182</v>
      </c>
      <c r="E267" s="236" t="s">
        <v>21</v>
      </c>
      <c r="F267" s="237" t="s">
        <v>2275</v>
      </c>
      <c r="G267" s="234"/>
      <c r="H267" s="238">
        <v>2.8650000000000002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182</v>
      </c>
      <c r="AU267" s="244" t="s">
        <v>79</v>
      </c>
      <c r="AV267" s="11" t="s">
        <v>79</v>
      </c>
      <c r="AW267" s="11" t="s">
        <v>33</v>
      </c>
      <c r="AX267" s="11" t="s">
        <v>69</v>
      </c>
      <c r="AY267" s="244" t="s">
        <v>174</v>
      </c>
    </row>
    <row r="268" s="11" customFormat="1">
      <c r="B268" s="233"/>
      <c r="C268" s="234"/>
      <c r="D268" s="235" t="s">
        <v>182</v>
      </c>
      <c r="E268" s="236" t="s">
        <v>21</v>
      </c>
      <c r="F268" s="237" t="s">
        <v>2276</v>
      </c>
      <c r="G268" s="234"/>
      <c r="H268" s="238">
        <v>3.6000000000000001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182</v>
      </c>
      <c r="AU268" s="244" t="s">
        <v>79</v>
      </c>
      <c r="AV268" s="11" t="s">
        <v>79</v>
      </c>
      <c r="AW268" s="11" t="s">
        <v>33</v>
      </c>
      <c r="AX268" s="11" t="s">
        <v>69</v>
      </c>
      <c r="AY268" s="244" t="s">
        <v>174</v>
      </c>
    </row>
    <row r="269" s="12" customFormat="1">
      <c r="B269" s="245"/>
      <c r="C269" s="246"/>
      <c r="D269" s="235" t="s">
        <v>182</v>
      </c>
      <c r="E269" s="247" t="s">
        <v>21</v>
      </c>
      <c r="F269" s="248" t="s">
        <v>184</v>
      </c>
      <c r="G269" s="246"/>
      <c r="H269" s="249">
        <v>95.507000000000005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182</v>
      </c>
      <c r="AU269" s="255" t="s">
        <v>79</v>
      </c>
      <c r="AV269" s="12" t="s">
        <v>181</v>
      </c>
      <c r="AW269" s="12" t="s">
        <v>33</v>
      </c>
      <c r="AX269" s="12" t="s">
        <v>77</v>
      </c>
      <c r="AY269" s="255" t="s">
        <v>174</v>
      </c>
    </row>
    <row r="270" s="1" customFormat="1" ht="25.5" customHeight="1">
      <c r="B270" s="46"/>
      <c r="C270" s="221" t="s">
        <v>207</v>
      </c>
      <c r="D270" s="221" t="s">
        <v>176</v>
      </c>
      <c r="E270" s="222" t="s">
        <v>1994</v>
      </c>
      <c r="F270" s="223" t="s">
        <v>2281</v>
      </c>
      <c r="G270" s="224" t="s">
        <v>201</v>
      </c>
      <c r="H270" s="225">
        <v>95.507000000000005</v>
      </c>
      <c r="I270" s="226"/>
      <c r="J270" s="227">
        <f>ROUND(I270*H270,2)</f>
        <v>0</v>
      </c>
      <c r="K270" s="223" t="s">
        <v>21</v>
      </c>
      <c r="L270" s="72"/>
      <c r="M270" s="228" t="s">
        <v>21</v>
      </c>
      <c r="N270" s="229" t="s">
        <v>40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4" t="s">
        <v>181</v>
      </c>
      <c r="AT270" s="24" t="s">
        <v>176</v>
      </c>
      <c r="AU270" s="24" t="s">
        <v>79</v>
      </c>
      <c r="AY270" s="24" t="s">
        <v>174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77</v>
      </c>
      <c r="BK270" s="232">
        <f>ROUND(I270*H270,2)</f>
        <v>0</v>
      </c>
      <c r="BL270" s="24" t="s">
        <v>181</v>
      </c>
      <c r="BM270" s="24" t="s">
        <v>232</v>
      </c>
    </row>
    <row r="271" s="13" customFormat="1">
      <c r="B271" s="256"/>
      <c r="C271" s="257"/>
      <c r="D271" s="235" t="s">
        <v>182</v>
      </c>
      <c r="E271" s="258" t="s">
        <v>21</v>
      </c>
      <c r="F271" s="259" t="s">
        <v>2282</v>
      </c>
      <c r="G271" s="257"/>
      <c r="H271" s="258" t="s">
        <v>21</v>
      </c>
      <c r="I271" s="260"/>
      <c r="J271" s="257"/>
      <c r="K271" s="257"/>
      <c r="L271" s="261"/>
      <c r="M271" s="262"/>
      <c r="N271" s="263"/>
      <c r="O271" s="263"/>
      <c r="P271" s="263"/>
      <c r="Q271" s="263"/>
      <c r="R271" s="263"/>
      <c r="S271" s="263"/>
      <c r="T271" s="264"/>
      <c r="AT271" s="265" t="s">
        <v>182</v>
      </c>
      <c r="AU271" s="265" t="s">
        <v>79</v>
      </c>
      <c r="AV271" s="13" t="s">
        <v>77</v>
      </c>
      <c r="AW271" s="13" t="s">
        <v>33</v>
      </c>
      <c r="AX271" s="13" t="s">
        <v>69</v>
      </c>
      <c r="AY271" s="265" t="s">
        <v>174</v>
      </c>
    </row>
    <row r="272" s="11" customFormat="1">
      <c r="B272" s="233"/>
      <c r="C272" s="234"/>
      <c r="D272" s="235" t="s">
        <v>182</v>
      </c>
      <c r="E272" s="236" t="s">
        <v>21</v>
      </c>
      <c r="F272" s="237" t="s">
        <v>2261</v>
      </c>
      <c r="G272" s="234"/>
      <c r="H272" s="238">
        <v>11.622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182</v>
      </c>
      <c r="AU272" s="244" t="s">
        <v>79</v>
      </c>
      <c r="AV272" s="11" t="s">
        <v>79</v>
      </c>
      <c r="AW272" s="11" t="s">
        <v>33</v>
      </c>
      <c r="AX272" s="11" t="s">
        <v>69</v>
      </c>
      <c r="AY272" s="244" t="s">
        <v>174</v>
      </c>
    </row>
    <row r="273" s="11" customFormat="1">
      <c r="B273" s="233"/>
      <c r="C273" s="234"/>
      <c r="D273" s="235" t="s">
        <v>182</v>
      </c>
      <c r="E273" s="236" t="s">
        <v>21</v>
      </c>
      <c r="F273" s="237" t="s">
        <v>2262</v>
      </c>
      <c r="G273" s="234"/>
      <c r="H273" s="238">
        <v>1.044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182</v>
      </c>
      <c r="AU273" s="244" t="s">
        <v>79</v>
      </c>
      <c r="AV273" s="11" t="s">
        <v>79</v>
      </c>
      <c r="AW273" s="11" t="s">
        <v>33</v>
      </c>
      <c r="AX273" s="11" t="s">
        <v>69</v>
      </c>
      <c r="AY273" s="244" t="s">
        <v>174</v>
      </c>
    </row>
    <row r="274" s="11" customFormat="1">
      <c r="B274" s="233"/>
      <c r="C274" s="234"/>
      <c r="D274" s="235" t="s">
        <v>182</v>
      </c>
      <c r="E274" s="236" t="s">
        <v>21</v>
      </c>
      <c r="F274" s="237" t="s">
        <v>2263</v>
      </c>
      <c r="G274" s="234"/>
      <c r="H274" s="238">
        <v>4.0650000000000004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182</v>
      </c>
      <c r="AU274" s="244" t="s">
        <v>79</v>
      </c>
      <c r="AV274" s="11" t="s">
        <v>79</v>
      </c>
      <c r="AW274" s="11" t="s">
        <v>33</v>
      </c>
      <c r="AX274" s="11" t="s">
        <v>69</v>
      </c>
      <c r="AY274" s="244" t="s">
        <v>174</v>
      </c>
    </row>
    <row r="275" s="11" customFormat="1">
      <c r="B275" s="233"/>
      <c r="C275" s="234"/>
      <c r="D275" s="235" t="s">
        <v>182</v>
      </c>
      <c r="E275" s="236" t="s">
        <v>21</v>
      </c>
      <c r="F275" s="237" t="s">
        <v>2264</v>
      </c>
      <c r="G275" s="234"/>
      <c r="H275" s="238">
        <v>4.3579999999999997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182</v>
      </c>
      <c r="AU275" s="244" t="s">
        <v>79</v>
      </c>
      <c r="AV275" s="11" t="s">
        <v>79</v>
      </c>
      <c r="AW275" s="11" t="s">
        <v>33</v>
      </c>
      <c r="AX275" s="11" t="s">
        <v>69</v>
      </c>
      <c r="AY275" s="244" t="s">
        <v>174</v>
      </c>
    </row>
    <row r="276" s="11" customFormat="1">
      <c r="B276" s="233"/>
      <c r="C276" s="234"/>
      <c r="D276" s="235" t="s">
        <v>182</v>
      </c>
      <c r="E276" s="236" t="s">
        <v>21</v>
      </c>
      <c r="F276" s="237" t="s">
        <v>2265</v>
      </c>
      <c r="G276" s="234"/>
      <c r="H276" s="238">
        <v>7.524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182</v>
      </c>
      <c r="AU276" s="244" t="s">
        <v>79</v>
      </c>
      <c r="AV276" s="11" t="s">
        <v>79</v>
      </c>
      <c r="AW276" s="11" t="s">
        <v>33</v>
      </c>
      <c r="AX276" s="11" t="s">
        <v>69</v>
      </c>
      <c r="AY276" s="244" t="s">
        <v>174</v>
      </c>
    </row>
    <row r="277" s="11" customFormat="1">
      <c r="B277" s="233"/>
      <c r="C277" s="234"/>
      <c r="D277" s="235" t="s">
        <v>182</v>
      </c>
      <c r="E277" s="236" t="s">
        <v>21</v>
      </c>
      <c r="F277" s="237" t="s">
        <v>2266</v>
      </c>
      <c r="G277" s="234"/>
      <c r="H277" s="238">
        <v>5.9669999999999996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182</v>
      </c>
      <c r="AU277" s="244" t="s">
        <v>79</v>
      </c>
      <c r="AV277" s="11" t="s">
        <v>79</v>
      </c>
      <c r="AW277" s="11" t="s">
        <v>33</v>
      </c>
      <c r="AX277" s="11" t="s">
        <v>69</v>
      </c>
      <c r="AY277" s="244" t="s">
        <v>174</v>
      </c>
    </row>
    <row r="278" s="11" customFormat="1">
      <c r="B278" s="233"/>
      <c r="C278" s="234"/>
      <c r="D278" s="235" t="s">
        <v>182</v>
      </c>
      <c r="E278" s="236" t="s">
        <v>21</v>
      </c>
      <c r="F278" s="237" t="s">
        <v>2267</v>
      </c>
      <c r="G278" s="234"/>
      <c r="H278" s="238">
        <v>7.4009999999999998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182</v>
      </c>
      <c r="AU278" s="244" t="s">
        <v>79</v>
      </c>
      <c r="AV278" s="11" t="s">
        <v>79</v>
      </c>
      <c r="AW278" s="11" t="s">
        <v>33</v>
      </c>
      <c r="AX278" s="11" t="s">
        <v>69</v>
      </c>
      <c r="AY278" s="244" t="s">
        <v>174</v>
      </c>
    </row>
    <row r="279" s="11" customFormat="1">
      <c r="B279" s="233"/>
      <c r="C279" s="234"/>
      <c r="D279" s="235" t="s">
        <v>182</v>
      </c>
      <c r="E279" s="236" t="s">
        <v>21</v>
      </c>
      <c r="F279" s="237" t="s">
        <v>2268</v>
      </c>
      <c r="G279" s="234"/>
      <c r="H279" s="238">
        <v>5.3609999999999998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182</v>
      </c>
      <c r="AU279" s="244" t="s">
        <v>79</v>
      </c>
      <c r="AV279" s="11" t="s">
        <v>79</v>
      </c>
      <c r="AW279" s="11" t="s">
        <v>33</v>
      </c>
      <c r="AX279" s="11" t="s">
        <v>69</v>
      </c>
      <c r="AY279" s="244" t="s">
        <v>174</v>
      </c>
    </row>
    <row r="280" s="11" customFormat="1">
      <c r="B280" s="233"/>
      <c r="C280" s="234"/>
      <c r="D280" s="235" t="s">
        <v>182</v>
      </c>
      <c r="E280" s="236" t="s">
        <v>21</v>
      </c>
      <c r="F280" s="237" t="s">
        <v>2269</v>
      </c>
      <c r="G280" s="234"/>
      <c r="H280" s="238">
        <v>7.4340000000000002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182</v>
      </c>
      <c r="AU280" s="244" t="s">
        <v>79</v>
      </c>
      <c r="AV280" s="11" t="s">
        <v>79</v>
      </c>
      <c r="AW280" s="11" t="s">
        <v>33</v>
      </c>
      <c r="AX280" s="11" t="s">
        <v>69</v>
      </c>
      <c r="AY280" s="244" t="s">
        <v>174</v>
      </c>
    </row>
    <row r="281" s="11" customFormat="1">
      <c r="B281" s="233"/>
      <c r="C281" s="234"/>
      <c r="D281" s="235" t="s">
        <v>182</v>
      </c>
      <c r="E281" s="236" t="s">
        <v>21</v>
      </c>
      <c r="F281" s="237" t="s">
        <v>2270</v>
      </c>
      <c r="G281" s="234"/>
      <c r="H281" s="238">
        <v>6.141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182</v>
      </c>
      <c r="AU281" s="244" t="s">
        <v>79</v>
      </c>
      <c r="AV281" s="11" t="s">
        <v>79</v>
      </c>
      <c r="AW281" s="11" t="s">
        <v>33</v>
      </c>
      <c r="AX281" s="11" t="s">
        <v>69</v>
      </c>
      <c r="AY281" s="244" t="s">
        <v>174</v>
      </c>
    </row>
    <row r="282" s="11" customFormat="1">
      <c r="B282" s="233"/>
      <c r="C282" s="234"/>
      <c r="D282" s="235" t="s">
        <v>182</v>
      </c>
      <c r="E282" s="236" t="s">
        <v>21</v>
      </c>
      <c r="F282" s="237" t="s">
        <v>2271</v>
      </c>
      <c r="G282" s="234"/>
      <c r="H282" s="238">
        <v>4.5510000000000002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182</v>
      </c>
      <c r="AU282" s="244" t="s">
        <v>79</v>
      </c>
      <c r="AV282" s="11" t="s">
        <v>79</v>
      </c>
      <c r="AW282" s="11" t="s">
        <v>33</v>
      </c>
      <c r="AX282" s="11" t="s">
        <v>69</v>
      </c>
      <c r="AY282" s="244" t="s">
        <v>174</v>
      </c>
    </row>
    <row r="283" s="11" customFormat="1">
      <c r="B283" s="233"/>
      <c r="C283" s="234"/>
      <c r="D283" s="235" t="s">
        <v>182</v>
      </c>
      <c r="E283" s="236" t="s">
        <v>21</v>
      </c>
      <c r="F283" s="237" t="s">
        <v>2272</v>
      </c>
      <c r="G283" s="234"/>
      <c r="H283" s="238">
        <v>2.1299999999999999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182</v>
      </c>
      <c r="AU283" s="244" t="s">
        <v>79</v>
      </c>
      <c r="AV283" s="11" t="s">
        <v>79</v>
      </c>
      <c r="AW283" s="11" t="s">
        <v>33</v>
      </c>
      <c r="AX283" s="11" t="s">
        <v>69</v>
      </c>
      <c r="AY283" s="244" t="s">
        <v>174</v>
      </c>
    </row>
    <row r="284" s="11" customFormat="1">
      <c r="B284" s="233"/>
      <c r="C284" s="234"/>
      <c r="D284" s="235" t="s">
        <v>182</v>
      </c>
      <c r="E284" s="236" t="s">
        <v>21</v>
      </c>
      <c r="F284" s="237" t="s">
        <v>2273</v>
      </c>
      <c r="G284" s="234"/>
      <c r="H284" s="238">
        <v>17.004000000000001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182</v>
      </c>
      <c r="AU284" s="244" t="s">
        <v>79</v>
      </c>
      <c r="AV284" s="11" t="s">
        <v>79</v>
      </c>
      <c r="AW284" s="11" t="s">
        <v>33</v>
      </c>
      <c r="AX284" s="11" t="s">
        <v>69</v>
      </c>
      <c r="AY284" s="244" t="s">
        <v>174</v>
      </c>
    </row>
    <row r="285" s="11" customFormat="1">
      <c r="B285" s="233"/>
      <c r="C285" s="234"/>
      <c r="D285" s="235" t="s">
        <v>182</v>
      </c>
      <c r="E285" s="236" t="s">
        <v>21</v>
      </c>
      <c r="F285" s="237" t="s">
        <v>2274</v>
      </c>
      <c r="G285" s="234"/>
      <c r="H285" s="238">
        <v>4.4400000000000004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182</v>
      </c>
      <c r="AU285" s="244" t="s">
        <v>79</v>
      </c>
      <c r="AV285" s="11" t="s">
        <v>79</v>
      </c>
      <c r="AW285" s="11" t="s">
        <v>33</v>
      </c>
      <c r="AX285" s="11" t="s">
        <v>69</v>
      </c>
      <c r="AY285" s="244" t="s">
        <v>174</v>
      </c>
    </row>
    <row r="286" s="11" customFormat="1">
      <c r="B286" s="233"/>
      <c r="C286" s="234"/>
      <c r="D286" s="235" t="s">
        <v>182</v>
      </c>
      <c r="E286" s="236" t="s">
        <v>21</v>
      </c>
      <c r="F286" s="237" t="s">
        <v>2275</v>
      </c>
      <c r="G286" s="234"/>
      <c r="H286" s="238">
        <v>2.8650000000000002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182</v>
      </c>
      <c r="AU286" s="244" t="s">
        <v>79</v>
      </c>
      <c r="AV286" s="11" t="s">
        <v>79</v>
      </c>
      <c r="AW286" s="11" t="s">
        <v>33</v>
      </c>
      <c r="AX286" s="11" t="s">
        <v>69</v>
      </c>
      <c r="AY286" s="244" t="s">
        <v>174</v>
      </c>
    </row>
    <row r="287" s="11" customFormat="1">
      <c r="B287" s="233"/>
      <c r="C287" s="234"/>
      <c r="D287" s="235" t="s">
        <v>182</v>
      </c>
      <c r="E287" s="236" t="s">
        <v>21</v>
      </c>
      <c r="F287" s="237" t="s">
        <v>2276</v>
      </c>
      <c r="G287" s="234"/>
      <c r="H287" s="238">
        <v>3.6000000000000001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182</v>
      </c>
      <c r="AU287" s="244" t="s">
        <v>79</v>
      </c>
      <c r="AV287" s="11" t="s">
        <v>79</v>
      </c>
      <c r="AW287" s="11" t="s">
        <v>33</v>
      </c>
      <c r="AX287" s="11" t="s">
        <v>69</v>
      </c>
      <c r="AY287" s="244" t="s">
        <v>174</v>
      </c>
    </row>
    <row r="288" s="12" customFormat="1">
      <c r="B288" s="245"/>
      <c r="C288" s="246"/>
      <c r="D288" s="235" t="s">
        <v>182</v>
      </c>
      <c r="E288" s="247" t="s">
        <v>21</v>
      </c>
      <c r="F288" s="248" t="s">
        <v>184</v>
      </c>
      <c r="G288" s="246"/>
      <c r="H288" s="249">
        <v>95.507000000000005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182</v>
      </c>
      <c r="AU288" s="255" t="s">
        <v>79</v>
      </c>
      <c r="AV288" s="12" t="s">
        <v>181</v>
      </c>
      <c r="AW288" s="12" t="s">
        <v>33</v>
      </c>
      <c r="AX288" s="12" t="s">
        <v>77</v>
      </c>
      <c r="AY288" s="255" t="s">
        <v>174</v>
      </c>
    </row>
    <row r="289" s="1" customFormat="1" ht="16.5" customHeight="1">
      <c r="B289" s="46"/>
      <c r="C289" s="221" t="s">
        <v>235</v>
      </c>
      <c r="D289" s="221" t="s">
        <v>176</v>
      </c>
      <c r="E289" s="222" t="s">
        <v>2283</v>
      </c>
      <c r="F289" s="223" t="s">
        <v>2284</v>
      </c>
      <c r="G289" s="224" t="s">
        <v>242</v>
      </c>
      <c r="H289" s="225">
        <v>31.353000000000002</v>
      </c>
      <c r="I289" s="226"/>
      <c r="J289" s="227">
        <f>ROUND(I289*H289,2)</f>
        <v>0</v>
      </c>
      <c r="K289" s="223" t="s">
        <v>21</v>
      </c>
      <c r="L289" s="72"/>
      <c r="M289" s="228" t="s">
        <v>21</v>
      </c>
      <c r="N289" s="229" t="s">
        <v>40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181</v>
      </c>
      <c r="AT289" s="24" t="s">
        <v>176</v>
      </c>
      <c r="AU289" s="24" t="s">
        <v>79</v>
      </c>
      <c r="AY289" s="24" t="s">
        <v>174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77</v>
      </c>
      <c r="BK289" s="232">
        <f>ROUND(I289*H289,2)</f>
        <v>0</v>
      </c>
      <c r="BL289" s="24" t="s">
        <v>181</v>
      </c>
      <c r="BM289" s="24" t="s">
        <v>238</v>
      </c>
    </row>
    <row r="290" s="11" customFormat="1">
      <c r="B290" s="233"/>
      <c r="C290" s="234"/>
      <c r="D290" s="235" t="s">
        <v>182</v>
      </c>
      <c r="E290" s="236" t="s">
        <v>21</v>
      </c>
      <c r="F290" s="237" t="s">
        <v>2285</v>
      </c>
      <c r="G290" s="234"/>
      <c r="H290" s="238">
        <v>30.279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182</v>
      </c>
      <c r="AU290" s="244" t="s">
        <v>79</v>
      </c>
      <c r="AV290" s="11" t="s">
        <v>79</v>
      </c>
      <c r="AW290" s="11" t="s">
        <v>33</v>
      </c>
      <c r="AX290" s="11" t="s">
        <v>69</v>
      </c>
      <c r="AY290" s="244" t="s">
        <v>174</v>
      </c>
    </row>
    <row r="291" s="11" customFormat="1">
      <c r="B291" s="233"/>
      <c r="C291" s="234"/>
      <c r="D291" s="235" t="s">
        <v>182</v>
      </c>
      <c r="E291" s="236" t="s">
        <v>21</v>
      </c>
      <c r="F291" s="237" t="s">
        <v>2286</v>
      </c>
      <c r="G291" s="234"/>
      <c r="H291" s="238">
        <v>1.0740000000000001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182</v>
      </c>
      <c r="AU291" s="244" t="s">
        <v>79</v>
      </c>
      <c r="AV291" s="11" t="s">
        <v>79</v>
      </c>
      <c r="AW291" s="11" t="s">
        <v>33</v>
      </c>
      <c r="AX291" s="11" t="s">
        <v>69</v>
      </c>
      <c r="AY291" s="244" t="s">
        <v>174</v>
      </c>
    </row>
    <row r="292" s="12" customFormat="1">
      <c r="B292" s="245"/>
      <c r="C292" s="246"/>
      <c r="D292" s="235" t="s">
        <v>182</v>
      </c>
      <c r="E292" s="247" t="s">
        <v>21</v>
      </c>
      <c r="F292" s="248" t="s">
        <v>184</v>
      </c>
      <c r="G292" s="246"/>
      <c r="H292" s="249">
        <v>31.353000000000002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182</v>
      </c>
      <c r="AU292" s="255" t="s">
        <v>79</v>
      </c>
      <c r="AV292" s="12" t="s">
        <v>181</v>
      </c>
      <c r="AW292" s="12" t="s">
        <v>33</v>
      </c>
      <c r="AX292" s="12" t="s">
        <v>77</v>
      </c>
      <c r="AY292" s="255" t="s">
        <v>174</v>
      </c>
    </row>
    <row r="293" s="1" customFormat="1" ht="16.5" customHeight="1">
      <c r="B293" s="46"/>
      <c r="C293" s="221" t="s">
        <v>211</v>
      </c>
      <c r="D293" s="221" t="s">
        <v>176</v>
      </c>
      <c r="E293" s="222" t="s">
        <v>2287</v>
      </c>
      <c r="F293" s="223" t="s">
        <v>2288</v>
      </c>
      <c r="G293" s="224" t="s">
        <v>242</v>
      </c>
      <c r="H293" s="225">
        <v>31.353000000000002</v>
      </c>
      <c r="I293" s="226"/>
      <c r="J293" s="227">
        <f>ROUND(I293*H293,2)</f>
        <v>0</v>
      </c>
      <c r="K293" s="223" t="s">
        <v>21</v>
      </c>
      <c r="L293" s="72"/>
      <c r="M293" s="228" t="s">
        <v>21</v>
      </c>
      <c r="N293" s="229" t="s">
        <v>40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181</v>
      </c>
      <c r="AT293" s="24" t="s">
        <v>176</v>
      </c>
      <c r="AU293" s="24" t="s">
        <v>79</v>
      </c>
      <c r="AY293" s="24" t="s">
        <v>174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77</v>
      </c>
      <c r="BK293" s="232">
        <f>ROUND(I293*H293,2)</f>
        <v>0</v>
      </c>
      <c r="BL293" s="24" t="s">
        <v>181</v>
      </c>
      <c r="BM293" s="24" t="s">
        <v>243</v>
      </c>
    </row>
    <row r="294" s="13" customFormat="1">
      <c r="B294" s="256"/>
      <c r="C294" s="257"/>
      <c r="D294" s="235" t="s">
        <v>182</v>
      </c>
      <c r="E294" s="258" t="s">
        <v>21</v>
      </c>
      <c r="F294" s="259" t="s">
        <v>2289</v>
      </c>
      <c r="G294" s="257"/>
      <c r="H294" s="258" t="s">
        <v>21</v>
      </c>
      <c r="I294" s="260"/>
      <c r="J294" s="257"/>
      <c r="K294" s="257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182</v>
      </c>
      <c r="AU294" s="265" t="s">
        <v>79</v>
      </c>
      <c r="AV294" s="13" t="s">
        <v>77</v>
      </c>
      <c r="AW294" s="13" t="s">
        <v>33</v>
      </c>
      <c r="AX294" s="13" t="s">
        <v>69</v>
      </c>
      <c r="AY294" s="265" t="s">
        <v>174</v>
      </c>
    </row>
    <row r="295" s="11" customFormat="1">
      <c r="B295" s="233"/>
      <c r="C295" s="234"/>
      <c r="D295" s="235" t="s">
        <v>182</v>
      </c>
      <c r="E295" s="236" t="s">
        <v>21</v>
      </c>
      <c r="F295" s="237" t="s">
        <v>21</v>
      </c>
      <c r="G295" s="234"/>
      <c r="H295" s="238">
        <v>0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182</v>
      </c>
      <c r="AU295" s="244" t="s">
        <v>79</v>
      </c>
      <c r="AV295" s="11" t="s">
        <v>79</v>
      </c>
      <c r="AW295" s="11" t="s">
        <v>6</v>
      </c>
      <c r="AX295" s="11" t="s">
        <v>69</v>
      </c>
      <c r="AY295" s="244" t="s">
        <v>174</v>
      </c>
    </row>
    <row r="296" s="11" customFormat="1">
      <c r="B296" s="233"/>
      <c r="C296" s="234"/>
      <c r="D296" s="235" t="s">
        <v>182</v>
      </c>
      <c r="E296" s="236" t="s">
        <v>21</v>
      </c>
      <c r="F296" s="237" t="s">
        <v>2285</v>
      </c>
      <c r="G296" s="234"/>
      <c r="H296" s="238">
        <v>30.279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182</v>
      </c>
      <c r="AU296" s="244" t="s">
        <v>79</v>
      </c>
      <c r="AV296" s="11" t="s">
        <v>79</v>
      </c>
      <c r="AW296" s="11" t="s">
        <v>33</v>
      </c>
      <c r="AX296" s="11" t="s">
        <v>69</v>
      </c>
      <c r="AY296" s="244" t="s">
        <v>174</v>
      </c>
    </row>
    <row r="297" s="11" customFormat="1">
      <c r="B297" s="233"/>
      <c r="C297" s="234"/>
      <c r="D297" s="235" t="s">
        <v>182</v>
      </c>
      <c r="E297" s="236" t="s">
        <v>21</v>
      </c>
      <c r="F297" s="237" t="s">
        <v>2286</v>
      </c>
      <c r="G297" s="234"/>
      <c r="H297" s="238">
        <v>1.0740000000000001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182</v>
      </c>
      <c r="AU297" s="244" t="s">
        <v>79</v>
      </c>
      <c r="AV297" s="11" t="s">
        <v>79</v>
      </c>
      <c r="AW297" s="11" t="s">
        <v>33</v>
      </c>
      <c r="AX297" s="11" t="s">
        <v>69</v>
      </c>
      <c r="AY297" s="244" t="s">
        <v>174</v>
      </c>
    </row>
    <row r="298" s="12" customFormat="1">
      <c r="B298" s="245"/>
      <c r="C298" s="246"/>
      <c r="D298" s="235" t="s">
        <v>182</v>
      </c>
      <c r="E298" s="247" t="s">
        <v>21</v>
      </c>
      <c r="F298" s="248" t="s">
        <v>184</v>
      </c>
      <c r="G298" s="246"/>
      <c r="H298" s="249">
        <v>31.353000000000002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182</v>
      </c>
      <c r="AU298" s="255" t="s">
        <v>79</v>
      </c>
      <c r="AV298" s="12" t="s">
        <v>181</v>
      </c>
      <c r="AW298" s="12" t="s">
        <v>33</v>
      </c>
      <c r="AX298" s="12" t="s">
        <v>77</v>
      </c>
      <c r="AY298" s="255" t="s">
        <v>174</v>
      </c>
    </row>
    <row r="299" s="1" customFormat="1" ht="16.5" customHeight="1">
      <c r="B299" s="46"/>
      <c r="C299" s="221" t="s">
        <v>10</v>
      </c>
      <c r="D299" s="221" t="s">
        <v>176</v>
      </c>
      <c r="E299" s="222" t="s">
        <v>2290</v>
      </c>
      <c r="F299" s="223" t="s">
        <v>2291</v>
      </c>
      <c r="G299" s="224" t="s">
        <v>242</v>
      </c>
      <c r="H299" s="225">
        <v>94.058999999999998</v>
      </c>
      <c r="I299" s="226"/>
      <c r="J299" s="227">
        <f>ROUND(I299*H299,2)</f>
        <v>0</v>
      </c>
      <c r="K299" s="223" t="s">
        <v>21</v>
      </c>
      <c r="L299" s="72"/>
      <c r="M299" s="228" t="s">
        <v>21</v>
      </c>
      <c r="N299" s="229" t="s">
        <v>40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181</v>
      </c>
      <c r="AT299" s="24" t="s">
        <v>176</v>
      </c>
      <c r="AU299" s="24" t="s">
        <v>79</v>
      </c>
      <c r="AY299" s="24" t="s">
        <v>174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77</v>
      </c>
      <c r="BK299" s="232">
        <f>ROUND(I299*H299,2)</f>
        <v>0</v>
      </c>
      <c r="BL299" s="24" t="s">
        <v>181</v>
      </c>
      <c r="BM299" s="24" t="s">
        <v>247</v>
      </c>
    </row>
    <row r="300" s="11" customFormat="1">
      <c r="B300" s="233"/>
      <c r="C300" s="234"/>
      <c r="D300" s="235" t="s">
        <v>182</v>
      </c>
      <c r="E300" s="236" t="s">
        <v>21</v>
      </c>
      <c r="F300" s="237" t="s">
        <v>2292</v>
      </c>
      <c r="G300" s="234"/>
      <c r="H300" s="238">
        <v>90.837000000000003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182</v>
      </c>
      <c r="AU300" s="244" t="s">
        <v>79</v>
      </c>
      <c r="AV300" s="11" t="s">
        <v>79</v>
      </c>
      <c r="AW300" s="11" t="s">
        <v>33</v>
      </c>
      <c r="AX300" s="11" t="s">
        <v>69</v>
      </c>
      <c r="AY300" s="244" t="s">
        <v>174</v>
      </c>
    </row>
    <row r="301" s="11" customFormat="1">
      <c r="B301" s="233"/>
      <c r="C301" s="234"/>
      <c r="D301" s="235" t="s">
        <v>182</v>
      </c>
      <c r="E301" s="236" t="s">
        <v>21</v>
      </c>
      <c r="F301" s="237" t="s">
        <v>2293</v>
      </c>
      <c r="G301" s="234"/>
      <c r="H301" s="238">
        <v>3.222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182</v>
      </c>
      <c r="AU301" s="244" t="s">
        <v>79</v>
      </c>
      <c r="AV301" s="11" t="s">
        <v>79</v>
      </c>
      <c r="AW301" s="11" t="s">
        <v>33</v>
      </c>
      <c r="AX301" s="11" t="s">
        <v>69</v>
      </c>
      <c r="AY301" s="244" t="s">
        <v>174</v>
      </c>
    </row>
    <row r="302" s="12" customFormat="1">
      <c r="B302" s="245"/>
      <c r="C302" s="246"/>
      <c r="D302" s="235" t="s">
        <v>182</v>
      </c>
      <c r="E302" s="247" t="s">
        <v>21</v>
      </c>
      <c r="F302" s="248" t="s">
        <v>184</v>
      </c>
      <c r="G302" s="246"/>
      <c r="H302" s="249">
        <v>94.058999999999998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182</v>
      </c>
      <c r="AU302" s="255" t="s">
        <v>79</v>
      </c>
      <c r="AV302" s="12" t="s">
        <v>181</v>
      </c>
      <c r="AW302" s="12" t="s">
        <v>33</v>
      </c>
      <c r="AX302" s="12" t="s">
        <v>77</v>
      </c>
      <c r="AY302" s="255" t="s">
        <v>174</v>
      </c>
    </row>
    <row r="303" s="1" customFormat="1" ht="16.5" customHeight="1">
      <c r="B303" s="46"/>
      <c r="C303" s="221" t="s">
        <v>214</v>
      </c>
      <c r="D303" s="221" t="s">
        <v>176</v>
      </c>
      <c r="E303" s="222" t="s">
        <v>2294</v>
      </c>
      <c r="F303" s="223" t="s">
        <v>2295</v>
      </c>
      <c r="G303" s="224" t="s">
        <v>201</v>
      </c>
      <c r="H303" s="225">
        <v>199.98500000000001</v>
      </c>
      <c r="I303" s="226"/>
      <c r="J303" s="227">
        <f>ROUND(I303*H303,2)</f>
        <v>0</v>
      </c>
      <c r="K303" s="223" t="s">
        <v>21</v>
      </c>
      <c r="L303" s="72"/>
      <c r="M303" s="228" t="s">
        <v>21</v>
      </c>
      <c r="N303" s="229" t="s">
        <v>40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181</v>
      </c>
      <c r="AT303" s="24" t="s">
        <v>176</v>
      </c>
      <c r="AU303" s="24" t="s">
        <v>79</v>
      </c>
      <c r="AY303" s="24" t="s">
        <v>174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77</v>
      </c>
      <c r="BK303" s="232">
        <f>ROUND(I303*H303,2)</f>
        <v>0</v>
      </c>
      <c r="BL303" s="24" t="s">
        <v>181</v>
      </c>
      <c r="BM303" s="24" t="s">
        <v>252</v>
      </c>
    </row>
    <row r="304" s="13" customFormat="1">
      <c r="B304" s="256"/>
      <c r="C304" s="257"/>
      <c r="D304" s="235" t="s">
        <v>182</v>
      </c>
      <c r="E304" s="258" t="s">
        <v>21</v>
      </c>
      <c r="F304" s="259" t="s">
        <v>2296</v>
      </c>
      <c r="G304" s="257"/>
      <c r="H304" s="258" t="s">
        <v>21</v>
      </c>
      <c r="I304" s="260"/>
      <c r="J304" s="257"/>
      <c r="K304" s="257"/>
      <c r="L304" s="261"/>
      <c r="M304" s="262"/>
      <c r="N304" s="263"/>
      <c r="O304" s="263"/>
      <c r="P304" s="263"/>
      <c r="Q304" s="263"/>
      <c r="R304" s="263"/>
      <c r="S304" s="263"/>
      <c r="T304" s="264"/>
      <c r="AT304" s="265" t="s">
        <v>182</v>
      </c>
      <c r="AU304" s="265" t="s">
        <v>79</v>
      </c>
      <c r="AV304" s="13" t="s">
        <v>77</v>
      </c>
      <c r="AW304" s="13" t="s">
        <v>33</v>
      </c>
      <c r="AX304" s="13" t="s">
        <v>69</v>
      </c>
      <c r="AY304" s="265" t="s">
        <v>174</v>
      </c>
    </row>
    <row r="305" s="11" customFormat="1">
      <c r="B305" s="233"/>
      <c r="C305" s="234"/>
      <c r="D305" s="235" t="s">
        <v>182</v>
      </c>
      <c r="E305" s="236" t="s">
        <v>21</v>
      </c>
      <c r="F305" s="237" t="s">
        <v>21</v>
      </c>
      <c r="G305" s="234"/>
      <c r="H305" s="238">
        <v>0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AT305" s="244" t="s">
        <v>182</v>
      </c>
      <c r="AU305" s="244" t="s">
        <v>79</v>
      </c>
      <c r="AV305" s="11" t="s">
        <v>79</v>
      </c>
      <c r="AW305" s="11" t="s">
        <v>6</v>
      </c>
      <c r="AX305" s="11" t="s">
        <v>69</v>
      </c>
      <c r="AY305" s="244" t="s">
        <v>174</v>
      </c>
    </row>
    <row r="306" s="11" customFormat="1">
      <c r="B306" s="233"/>
      <c r="C306" s="234"/>
      <c r="D306" s="235" t="s">
        <v>182</v>
      </c>
      <c r="E306" s="236" t="s">
        <v>21</v>
      </c>
      <c r="F306" s="237" t="s">
        <v>2224</v>
      </c>
      <c r="G306" s="234"/>
      <c r="H306" s="238">
        <v>88.694000000000003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182</v>
      </c>
      <c r="AU306" s="244" t="s">
        <v>79</v>
      </c>
      <c r="AV306" s="11" t="s">
        <v>79</v>
      </c>
      <c r="AW306" s="11" t="s">
        <v>33</v>
      </c>
      <c r="AX306" s="11" t="s">
        <v>69</v>
      </c>
      <c r="AY306" s="244" t="s">
        <v>174</v>
      </c>
    </row>
    <row r="307" s="11" customFormat="1">
      <c r="B307" s="233"/>
      <c r="C307" s="234"/>
      <c r="D307" s="235" t="s">
        <v>182</v>
      </c>
      <c r="E307" s="236" t="s">
        <v>21</v>
      </c>
      <c r="F307" s="237" t="s">
        <v>2225</v>
      </c>
      <c r="G307" s="234"/>
      <c r="H307" s="238">
        <v>93.822000000000003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182</v>
      </c>
      <c r="AU307" s="244" t="s">
        <v>79</v>
      </c>
      <c r="AV307" s="11" t="s">
        <v>79</v>
      </c>
      <c r="AW307" s="11" t="s">
        <v>33</v>
      </c>
      <c r="AX307" s="11" t="s">
        <v>69</v>
      </c>
      <c r="AY307" s="244" t="s">
        <v>174</v>
      </c>
    </row>
    <row r="308" s="11" customFormat="1">
      <c r="B308" s="233"/>
      <c r="C308" s="234"/>
      <c r="D308" s="235" t="s">
        <v>182</v>
      </c>
      <c r="E308" s="236" t="s">
        <v>21</v>
      </c>
      <c r="F308" s="237" t="s">
        <v>2199</v>
      </c>
      <c r="G308" s="234"/>
      <c r="H308" s="238">
        <v>17.469000000000001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182</v>
      </c>
      <c r="AU308" s="244" t="s">
        <v>79</v>
      </c>
      <c r="AV308" s="11" t="s">
        <v>79</v>
      </c>
      <c r="AW308" s="11" t="s">
        <v>33</v>
      </c>
      <c r="AX308" s="11" t="s">
        <v>69</v>
      </c>
      <c r="AY308" s="244" t="s">
        <v>174</v>
      </c>
    </row>
    <row r="309" s="12" customFormat="1">
      <c r="B309" s="245"/>
      <c r="C309" s="246"/>
      <c r="D309" s="235" t="s">
        <v>182</v>
      </c>
      <c r="E309" s="247" t="s">
        <v>21</v>
      </c>
      <c r="F309" s="248" t="s">
        <v>184</v>
      </c>
      <c r="G309" s="246"/>
      <c r="H309" s="249">
        <v>199.98500000000001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182</v>
      </c>
      <c r="AU309" s="255" t="s">
        <v>79</v>
      </c>
      <c r="AV309" s="12" t="s">
        <v>181</v>
      </c>
      <c r="AW309" s="12" t="s">
        <v>33</v>
      </c>
      <c r="AX309" s="12" t="s">
        <v>77</v>
      </c>
      <c r="AY309" s="255" t="s">
        <v>174</v>
      </c>
    </row>
    <row r="310" s="1" customFormat="1" ht="16.5" customHeight="1">
      <c r="B310" s="46"/>
      <c r="C310" s="221" t="s">
        <v>253</v>
      </c>
      <c r="D310" s="221" t="s">
        <v>176</v>
      </c>
      <c r="E310" s="222" t="s">
        <v>1941</v>
      </c>
      <c r="F310" s="223" t="s">
        <v>2297</v>
      </c>
      <c r="G310" s="224" t="s">
        <v>261</v>
      </c>
      <c r="H310" s="225">
        <v>40.799999999999997</v>
      </c>
      <c r="I310" s="226"/>
      <c r="J310" s="227">
        <f>ROUND(I310*H310,2)</f>
        <v>0</v>
      </c>
      <c r="K310" s="223" t="s">
        <v>21</v>
      </c>
      <c r="L310" s="72"/>
      <c r="M310" s="228" t="s">
        <v>21</v>
      </c>
      <c r="N310" s="229" t="s">
        <v>40</v>
      </c>
      <c r="O310" s="47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4" t="s">
        <v>181</v>
      </c>
      <c r="AT310" s="24" t="s">
        <v>176</v>
      </c>
      <c r="AU310" s="24" t="s">
        <v>79</v>
      </c>
      <c r="AY310" s="24" t="s">
        <v>174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77</v>
      </c>
      <c r="BK310" s="232">
        <f>ROUND(I310*H310,2)</f>
        <v>0</v>
      </c>
      <c r="BL310" s="24" t="s">
        <v>181</v>
      </c>
      <c r="BM310" s="24" t="s">
        <v>256</v>
      </c>
    </row>
    <row r="311" s="11" customFormat="1">
      <c r="B311" s="233"/>
      <c r="C311" s="234"/>
      <c r="D311" s="235" t="s">
        <v>182</v>
      </c>
      <c r="E311" s="236" t="s">
        <v>21</v>
      </c>
      <c r="F311" s="237" t="s">
        <v>2298</v>
      </c>
      <c r="G311" s="234"/>
      <c r="H311" s="238">
        <v>40.799999999999997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AT311" s="244" t="s">
        <v>182</v>
      </c>
      <c r="AU311" s="244" t="s">
        <v>79</v>
      </c>
      <c r="AV311" s="11" t="s">
        <v>79</v>
      </c>
      <c r="AW311" s="11" t="s">
        <v>33</v>
      </c>
      <c r="AX311" s="11" t="s">
        <v>69</v>
      </c>
      <c r="AY311" s="244" t="s">
        <v>174</v>
      </c>
    </row>
    <row r="312" s="12" customFormat="1">
      <c r="B312" s="245"/>
      <c r="C312" s="246"/>
      <c r="D312" s="235" t="s">
        <v>182</v>
      </c>
      <c r="E312" s="247" t="s">
        <v>21</v>
      </c>
      <c r="F312" s="248" t="s">
        <v>184</v>
      </c>
      <c r="G312" s="246"/>
      <c r="H312" s="249">
        <v>40.799999999999997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AT312" s="255" t="s">
        <v>182</v>
      </c>
      <c r="AU312" s="255" t="s">
        <v>79</v>
      </c>
      <c r="AV312" s="12" t="s">
        <v>181</v>
      </c>
      <c r="AW312" s="12" t="s">
        <v>33</v>
      </c>
      <c r="AX312" s="12" t="s">
        <v>77</v>
      </c>
      <c r="AY312" s="255" t="s">
        <v>174</v>
      </c>
    </row>
    <row r="313" s="1" customFormat="1" ht="16.5" customHeight="1">
      <c r="B313" s="46"/>
      <c r="C313" s="221" t="s">
        <v>218</v>
      </c>
      <c r="D313" s="221" t="s">
        <v>176</v>
      </c>
      <c r="E313" s="222" t="s">
        <v>2299</v>
      </c>
      <c r="F313" s="223" t="s">
        <v>2300</v>
      </c>
      <c r="G313" s="224" t="s">
        <v>201</v>
      </c>
      <c r="H313" s="225">
        <v>54.893999999999998</v>
      </c>
      <c r="I313" s="226"/>
      <c r="J313" s="227">
        <f>ROUND(I313*H313,2)</f>
        <v>0</v>
      </c>
      <c r="K313" s="223" t="s">
        <v>21</v>
      </c>
      <c r="L313" s="72"/>
      <c r="M313" s="228" t="s">
        <v>21</v>
      </c>
      <c r="N313" s="229" t="s">
        <v>40</v>
      </c>
      <c r="O313" s="47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4" t="s">
        <v>181</v>
      </c>
      <c r="AT313" s="24" t="s">
        <v>176</v>
      </c>
      <c r="AU313" s="24" t="s">
        <v>79</v>
      </c>
      <c r="AY313" s="24" t="s">
        <v>174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77</v>
      </c>
      <c r="BK313" s="232">
        <f>ROUND(I313*H313,2)</f>
        <v>0</v>
      </c>
      <c r="BL313" s="24" t="s">
        <v>181</v>
      </c>
      <c r="BM313" s="24" t="s">
        <v>262</v>
      </c>
    </row>
    <row r="314" s="11" customFormat="1">
      <c r="B314" s="233"/>
      <c r="C314" s="234"/>
      <c r="D314" s="235" t="s">
        <v>182</v>
      </c>
      <c r="E314" s="236" t="s">
        <v>21</v>
      </c>
      <c r="F314" s="237" t="s">
        <v>2301</v>
      </c>
      <c r="G314" s="234"/>
      <c r="H314" s="238">
        <v>54.893999999999998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182</v>
      </c>
      <c r="AU314" s="244" t="s">
        <v>79</v>
      </c>
      <c r="AV314" s="11" t="s">
        <v>79</v>
      </c>
      <c r="AW314" s="11" t="s">
        <v>33</v>
      </c>
      <c r="AX314" s="11" t="s">
        <v>69</v>
      </c>
      <c r="AY314" s="244" t="s">
        <v>174</v>
      </c>
    </row>
    <row r="315" s="12" customFormat="1">
      <c r="B315" s="245"/>
      <c r="C315" s="246"/>
      <c r="D315" s="235" t="s">
        <v>182</v>
      </c>
      <c r="E315" s="247" t="s">
        <v>21</v>
      </c>
      <c r="F315" s="248" t="s">
        <v>184</v>
      </c>
      <c r="G315" s="246"/>
      <c r="H315" s="249">
        <v>54.893999999999998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AT315" s="255" t="s">
        <v>182</v>
      </c>
      <c r="AU315" s="255" t="s">
        <v>79</v>
      </c>
      <c r="AV315" s="12" t="s">
        <v>181</v>
      </c>
      <c r="AW315" s="12" t="s">
        <v>33</v>
      </c>
      <c r="AX315" s="12" t="s">
        <v>77</v>
      </c>
      <c r="AY315" s="255" t="s">
        <v>174</v>
      </c>
    </row>
    <row r="316" s="1" customFormat="1" ht="16.5" customHeight="1">
      <c r="B316" s="46"/>
      <c r="C316" s="221" t="s">
        <v>263</v>
      </c>
      <c r="D316" s="221" t="s">
        <v>176</v>
      </c>
      <c r="E316" s="222" t="s">
        <v>2302</v>
      </c>
      <c r="F316" s="223" t="s">
        <v>2303</v>
      </c>
      <c r="G316" s="224" t="s">
        <v>242</v>
      </c>
      <c r="H316" s="225">
        <v>0.32500000000000001</v>
      </c>
      <c r="I316" s="226"/>
      <c r="J316" s="227">
        <f>ROUND(I316*H316,2)</f>
        <v>0</v>
      </c>
      <c r="K316" s="223" t="s">
        <v>21</v>
      </c>
      <c r="L316" s="72"/>
      <c r="M316" s="228" t="s">
        <v>21</v>
      </c>
      <c r="N316" s="229" t="s">
        <v>40</v>
      </c>
      <c r="O316" s="47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4" t="s">
        <v>181</v>
      </c>
      <c r="AT316" s="24" t="s">
        <v>176</v>
      </c>
      <c r="AU316" s="24" t="s">
        <v>79</v>
      </c>
      <c r="AY316" s="24" t="s">
        <v>174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77</v>
      </c>
      <c r="BK316" s="232">
        <f>ROUND(I316*H316,2)</f>
        <v>0</v>
      </c>
      <c r="BL316" s="24" t="s">
        <v>181</v>
      </c>
      <c r="BM316" s="24" t="s">
        <v>266</v>
      </c>
    </row>
    <row r="317" s="1" customFormat="1" ht="16.5" customHeight="1">
      <c r="B317" s="46"/>
      <c r="C317" s="221" t="s">
        <v>221</v>
      </c>
      <c r="D317" s="221" t="s">
        <v>176</v>
      </c>
      <c r="E317" s="222" t="s">
        <v>2304</v>
      </c>
      <c r="F317" s="223" t="s">
        <v>2305</v>
      </c>
      <c r="G317" s="224" t="s">
        <v>242</v>
      </c>
      <c r="H317" s="225">
        <v>31.353000000000002</v>
      </c>
      <c r="I317" s="226"/>
      <c r="J317" s="227">
        <f>ROUND(I317*H317,2)</f>
        <v>0</v>
      </c>
      <c r="K317" s="223" t="s">
        <v>21</v>
      </c>
      <c r="L317" s="72"/>
      <c r="M317" s="228" t="s">
        <v>21</v>
      </c>
      <c r="N317" s="229" t="s">
        <v>40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4" t="s">
        <v>181</v>
      </c>
      <c r="AT317" s="24" t="s">
        <v>176</v>
      </c>
      <c r="AU317" s="24" t="s">
        <v>79</v>
      </c>
      <c r="AY317" s="24" t="s">
        <v>174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77</v>
      </c>
      <c r="BK317" s="232">
        <f>ROUND(I317*H317,2)</f>
        <v>0</v>
      </c>
      <c r="BL317" s="24" t="s">
        <v>181</v>
      </c>
      <c r="BM317" s="24" t="s">
        <v>269</v>
      </c>
    </row>
    <row r="318" s="11" customFormat="1">
      <c r="B318" s="233"/>
      <c r="C318" s="234"/>
      <c r="D318" s="235" t="s">
        <v>182</v>
      </c>
      <c r="E318" s="236" t="s">
        <v>21</v>
      </c>
      <c r="F318" s="237" t="s">
        <v>2285</v>
      </c>
      <c r="G318" s="234"/>
      <c r="H318" s="238">
        <v>30.279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AT318" s="244" t="s">
        <v>182</v>
      </c>
      <c r="AU318" s="244" t="s">
        <v>79</v>
      </c>
      <c r="AV318" s="11" t="s">
        <v>79</v>
      </c>
      <c r="AW318" s="11" t="s">
        <v>33</v>
      </c>
      <c r="AX318" s="11" t="s">
        <v>69</v>
      </c>
      <c r="AY318" s="244" t="s">
        <v>174</v>
      </c>
    </row>
    <row r="319" s="11" customFormat="1">
      <c r="B319" s="233"/>
      <c r="C319" s="234"/>
      <c r="D319" s="235" t="s">
        <v>182</v>
      </c>
      <c r="E319" s="236" t="s">
        <v>21</v>
      </c>
      <c r="F319" s="237" t="s">
        <v>2286</v>
      </c>
      <c r="G319" s="234"/>
      <c r="H319" s="238">
        <v>1.0740000000000001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182</v>
      </c>
      <c r="AU319" s="244" t="s">
        <v>79</v>
      </c>
      <c r="AV319" s="11" t="s">
        <v>79</v>
      </c>
      <c r="AW319" s="11" t="s">
        <v>33</v>
      </c>
      <c r="AX319" s="11" t="s">
        <v>69</v>
      </c>
      <c r="AY319" s="244" t="s">
        <v>174</v>
      </c>
    </row>
    <row r="320" s="12" customFormat="1">
      <c r="B320" s="245"/>
      <c r="C320" s="246"/>
      <c r="D320" s="235" t="s">
        <v>182</v>
      </c>
      <c r="E320" s="247" t="s">
        <v>21</v>
      </c>
      <c r="F320" s="248" t="s">
        <v>184</v>
      </c>
      <c r="G320" s="246"/>
      <c r="H320" s="249">
        <v>31.353000000000002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AT320" s="255" t="s">
        <v>182</v>
      </c>
      <c r="AU320" s="255" t="s">
        <v>79</v>
      </c>
      <c r="AV320" s="12" t="s">
        <v>181</v>
      </c>
      <c r="AW320" s="12" t="s">
        <v>33</v>
      </c>
      <c r="AX320" s="12" t="s">
        <v>77</v>
      </c>
      <c r="AY320" s="255" t="s">
        <v>174</v>
      </c>
    </row>
    <row r="321" s="1" customFormat="1" ht="16.5" customHeight="1">
      <c r="B321" s="46"/>
      <c r="C321" s="221" t="s">
        <v>9</v>
      </c>
      <c r="D321" s="221" t="s">
        <v>176</v>
      </c>
      <c r="E321" s="222" t="s">
        <v>2306</v>
      </c>
      <c r="F321" s="223" t="s">
        <v>2307</v>
      </c>
      <c r="G321" s="224" t="s">
        <v>242</v>
      </c>
      <c r="H321" s="225">
        <v>438.94099999999997</v>
      </c>
      <c r="I321" s="226"/>
      <c r="J321" s="227">
        <f>ROUND(I321*H321,2)</f>
        <v>0</v>
      </c>
      <c r="K321" s="223" t="s">
        <v>21</v>
      </c>
      <c r="L321" s="72"/>
      <c r="M321" s="228" t="s">
        <v>21</v>
      </c>
      <c r="N321" s="229" t="s">
        <v>40</v>
      </c>
      <c r="O321" s="4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4" t="s">
        <v>181</v>
      </c>
      <c r="AT321" s="24" t="s">
        <v>176</v>
      </c>
      <c r="AU321" s="24" t="s">
        <v>79</v>
      </c>
      <c r="AY321" s="24" t="s">
        <v>174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77</v>
      </c>
      <c r="BK321" s="232">
        <f>ROUND(I321*H321,2)</f>
        <v>0</v>
      </c>
      <c r="BL321" s="24" t="s">
        <v>181</v>
      </c>
      <c r="BM321" s="24" t="s">
        <v>273</v>
      </c>
    </row>
    <row r="322" s="11" customFormat="1">
      <c r="B322" s="233"/>
      <c r="C322" s="234"/>
      <c r="D322" s="235" t="s">
        <v>182</v>
      </c>
      <c r="E322" s="236" t="s">
        <v>21</v>
      </c>
      <c r="F322" s="237" t="s">
        <v>2308</v>
      </c>
      <c r="G322" s="234"/>
      <c r="H322" s="238">
        <v>423.90499999999997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182</v>
      </c>
      <c r="AU322" s="244" t="s">
        <v>79</v>
      </c>
      <c r="AV322" s="11" t="s">
        <v>79</v>
      </c>
      <c r="AW322" s="11" t="s">
        <v>33</v>
      </c>
      <c r="AX322" s="11" t="s">
        <v>69</v>
      </c>
      <c r="AY322" s="244" t="s">
        <v>174</v>
      </c>
    </row>
    <row r="323" s="11" customFormat="1">
      <c r="B323" s="233"/>
      <c r="C323" s="234"/>
      <c r="D323" s="235" t="s">
        <v>182</v>
      </c>
      <c r="E323" s="236" t="s">
        <v>21</v>
      </c>
      <c r="F323" s="237" t="s">
        <v>2309</v>
      </c>
      <c r="G323" s="234"/>
      <c r="H323" s="238">
        <v>15.036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182</v>
      </c>
      <c r="AU323" s="244" t="s">
        <v>79</v>
      </c>
      <c r="AV323" s="11" t="s">
        <v>79</v>
      </c>
      <c r="AW323" s="11" t="s">
        <v>33</v>
      </c>
      <c r="AX323" s="11" t="s">
        <v>69</v>
      </c>
      <c r="AY323" s="244" t="s">
        <v>174</v>
      </c>
    </row>
    <row r="324" s="12" customFormat="1">
      <c r="B324" s="245"/>
      <c r="C324" s="246"/>
      <c r="D324" s="235" t="s">
        <v>182</v>
      </c>
      <c r="E324" s="247" t="s">
        <v>21</v>
      </c>
      <c r="F324" s="248" t="s">
        <v>184</v>
      </c>
      <c r="G324" s="246"/>
      <c r="H324" s="249">
        <v>438.94099999999997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AT324" s="255" t="s">
        <v>182</v>
      </c>
      <c r="AU324" s="255" t="s">
        <v>79</v>
      </c>
      <c r="AV324" s="12" t="s">
        <v>181</v>
      </c>
      <c r="AW324" s="12" t="s">
        <v>33</v>
      </c>
      <c r="AX324" s="12" t="s">
        <v>77</v>
      </c>
      <c r="AY324" s="255" t="s">
        <v>174</v>
      </c>
    </row>
    <row r="325" s="1" customFormat="1" ht="16.5" customHeight="1">
      <c r="B325" s="46"/>
      <c r="C325" s="221" t="s">
        <v>226</v>
      </c>
      <c r="D325" s="221" t="s">
        <v>176</v>
      </c>
      <c r="E325" s="222" t="s">
        <v>2310</v>
      </c>
      <c r="F325" s="223" t="s">
        <v>2311</v>
      </c>
      <c r="G325" s="224" t="s">
        <v>242</v>
      </c>
      <c r="H325" s="225">
        <v>31.353000000000002</v>
      </c>
      <c r="I325" s="226"/>
      <c r="J325" s="227">
        <f>ROUND(I325*H325,2)</f>
        <v>0</v>
      </c>
      <c r="K325" s="223" t="s">
        <v>21</v>
      </c>
      <c r="L325" s="72"/>
      <c r="M325" s="228" t="s">
        <v>21</v>
      </c>
      <c r="N325" s="229" t="s">
        <v>40</v>
      </c>
      <c r="O325" s="47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4" t="s">
        <v>181</v>
      </c>
      <c r="AT325" s="24" t="s">
        <v>176</v>
      </c>
      <c r="AU325" s="24" t="s">
        <v>79</v>
      </c>
      <c r="AY325" s="24" t="s">
        <v>174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77</v>
      </c>
      <c r="BK325" s="232">
        <f>ROUND(I325*H325,2)</f>
        <v>0</v>
      </c>
      <c r="BL325" s="24" t="s">
        <v>181</v>
      </c>
      <c r="BM325" s="24" t="s">
        <v>277</v>
      </c>
    </row>
    <row r="326" s="11" customFormat="1">
      <c r="B326" s="233"/>
      <c r="C326" s="234"/>
      <c r="D326" s="235" t="s">
        <v>182</v>
      </c>
      <c r="E326" s="236" t="s">
        <v>21</v>
      </c>
      <c r="F326" s="237" t="s">
        <v>2285</v>
      </c>
      <c r="G326" s="234"/>
      <c r="H326" s="238">
        <v>30.279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182</v>
      </c>
      <c r="AU326" s="244" t="s">
        <v>79</v>
      </c>
      <c r="AV326" s="11" t="s">
        <v>79</v>
      </c>
      <c r="AW326" s="11" t="s">
        <v>33</v>
      </c>
      <c r="AX326" s="11" t="s">
        <v>69</v>
      </c>
      <c r="AY326" s="244" t="s">
        <v>174</v>
      </c>
    </row>
    <row r="327" s="11" customFormat="1">
      <c r="B327" s="233"/>
      <c r="C327" s="234"/>
      <c r="D327" s="235" t="s">
        <v>182</v>
      </c>
      <c r="E327" s="236" t="s">
        <v>21</v>
      </c>
      <c r="F327" s="237" t="s">
        <v>2286</v>
      </c>
      <c r="G327" s="234"/>
      <c r="H327" s="238">
        <v>1.0740000000000001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182</v>
      </c>
      <c r="AU327" s="244" t="s">
        <v>79</v>
      </c>
      <c r="AV327" s="11" t="s">
        <v>79</v>
      </c>
      <c r="AW327" s="11" t="s">
        <v>33</v>
      </c>
      <c r="AX327" s="11" t="s">
        <v>69</v>
      </c>
      <c r="AY327" s="244" t="s">
        <v>174</v>
      </c>
    </row>
    <row r="328" s="12" customFormat="1">
      <c r="B328" s="245"/>
      <c r="C328" s="246"/>
      <c r="D328" s="235" t="s">
        <v>182</v>
      </c>
      <c r="E328" s="247" t="s">
        <v>21</v>
      </c>
      <c r="F328" s="248" t="s">
        <v>184</v>
      </c>
      <c r="G328" s="246"/>
      <c r="H328" s="249">
        <v>31.353000000000002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AT328" s="255" t="s">
        <v>182</v>
      </c>
      <c r="AU328" s="255" t="s">
        <v>79</v>
      </c>
      <c r="AV328" s="12" t="s">
        <v>181</v>
      </c>
      <c r="AW328" s="12" t="s">
        <v>33</v>
      </c>
      <c r="AX328" s="12" t="s">
        <v>77</v>
      </c>
      <c r="AY328" s="255" t="s">
        <v>174</v>
      </c>
    </row>
    <row r="329" s="1" customFormat="1" ht="16.5" customHeight="1">
      <c r="B329" s="46"/>
      <c r="C329" s="221" t="s">
        <v>278</v>
      </c>
      <c r="D329" s="221" t="s">
        <v>176</v>
      </c>
      <c r="E329" s="222" t="s">
        <v>2312</v>
      </c>
      <c r="F329" s="223" t="s">
        <v>2313</v>
      </c>
      <c r="G329" s="224" t="s">
        <v>2314</v>
      </c>
      <c r="H329" s="225">
        <v>40</v>
      </c>
      <c r="I329" s="226"/>
      <c r="J329" s="227">
        <f>ROUND(I329*H329,2)</f>
        <v>0</v>
      </c>
      <c r="K329" s="223" t="s">
        <v>21</v>
      </c>
      <c r="L329" s="72"/>
      <c r="M329" s="228" t="s">
        <v>21</v>
      </c>
      <c r="N329" s="229" t="s">
        <v>40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181</v>
      </c>
      <c r="AT329" s="24" t="s">
        <v>176</v>
      </c>
      <c r="AU329" s="24" t="s">
        <v>79</v>
      </c>
      <c r="AY329" s="24" t="s">
        <v>174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77</v>
      </c>
      <c r="BK329" s="232">
        <f>ROUND(I329*H329,2)</f>
        <v>0</v>
      </c>
      <c r="BL329" s="24" t="s">
        <v>181</v>
      </c>
      <c r="BM329" s="24" t="s">
        <v>281</v>
      </c>
    </row>
    <row r="330" s="10" customFormat="1" ht="29.88" customHeight="1">
      <c r="B330" s="205"/>
      <c r="C330" s="206"/>
      <c r="D330" s="207" t="s">
        <v>68</v>
      </c>
      <c r="E330" s="219" t="s">
        <v>2315</v>
      </c>
      <c r="F330" s="219" t="s">
        <v>2316</v>
      </c>
      <c r="G330" s="206"/>
      <c r="H330" s="206"/>
      <c r="I330" s="209"/>
      <c r="J330" s="220">
        <f>BK330</f>
        <v>0</v>
      </c>
      <c r="K330" s="206"/>
      <c r="L330" s="211"/>
      <c r="M330" s="212"/>
      <c r="N330" s="213"/>
      <c r="O330" s="213"/>
      <c r="P330" s="214">
        <f>SUM(P331:P366)</f>
        <v>0</v>
      </c>
      <c r="Q330" s="213"/>
      <c r="R330" s="214">
        <f>SUM(R331:R366)</f>
        <v>0</v>
      </c>
      <c r="S330" s="213"/>
      <c r="T330" s="215">
        <f>SUM(T331:T366)</f>
        <v>0</v>
      </c>
      <c r="AR330" s="216" t="s">
        <v>77</v>
      </c>
      <c r="AT330" s="217" t="s">
        <v>68</v>
      </c>
      <c r="AU330" s="217" t="s">
        <v>77</v>
      </c>
      <c r="AY330" s="216" t="s">
        <v>174</v>
      </c>
      <c r="BK330" s="218">
        <f>SUM(BK331:BK366)</f>
        <v>0</v>
      </c>
    </row>
    <row r="331" s="1" customFormat="1" ht="38.25" customHeight="1">
      <c r="B331" s="46"/>
      <c r="C331" s="221" t="s">
        <v>232</v>
      </c>
      <c r="D331" s="221" t="s">
        <v>176</v>
      </c>
      <c r="E331" s="222" t="s">
        <v>2317</v>
      </c>
      <c r="F331" s="223" t="s">
        <v>2318</v>
      </c>
      <c r="G331" s="224" t="s">
        <v>201</v>
      </c>
      <c r="H331" s="225">
        <v>8.5239999999999991</v>
      </c>
      <c r="I331" s="226"/>
      <c r="J331" s="227">
        <f>ROUND(I331*H331,2)</f>
        <v>0</v>
      </c>
      <c r="K331" s="223" t="s">
        <v>21</v>
      </c>
      <c r="L331" s="72"/>
      <c r="M331" s="228" t="s">
        <v>21</v>
      </c>
      <c r="N331" s="229" t="s">
        <v>40</v>
      </c>
      <c r="O331" s="47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4" t="s">
        <v>181</v>
      </c>
      <c r="AT331" s="24" t="s">
        <v>176</v>
      </c>
      <c r="AU331" s="24" t="s">
        <v>79</v>
      </c>
      <c r="AY331" s="24" t="s">
        <v>174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77</v>
      </c>
      <c r="BK331" s="232">
        <f>ROUND(I331*H331,2)</f>
        <v>0</v>
      </c>
      <c r="BL331" s="24" t="s">
        <v>181</v>
      </c>
      <c r="BM331" s="24" t="s">
        <v>284</v>
      </c>
    </row>
    <row r="332" s="13" customFormat="1">
      <c r="B332" s="256"/>
      <c r="C332" s="257"/>
      <c r="D332" s="235" t="s">
        <v>182</v>
      </c>
      <c r="E332" s="258" t="s">
        <v>21</v>
      </c>
      <c r="F332" s="259" t="s">
        <v>2319</v>
      </c>
      <c r="G332" s="257"/>
      <c r="H332" s="258" t="s">
        <v>21</v>
      </c>
      <c r="I332" s="260"/>
      <c r="J332" s="257"/>
      <c r="K332" s="257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182</v>
      </c>
      <c r="AU332" s="265" t="s">
        <v>79</v>
      </c>
      <c r="AV332" s="13" t="s">
        <v>77</v>
      </c>
      <c r="AW332" s="13" t="s">
        <v>33</v>
      </c>
      <c r="AX332" s="13" t="s">
        <v>69</v>
      </c>
      <c r="AY332" s="265" t="s">
        <v>174</v>
      </c>
    </row>
    <row r="333" s="11" customFormat="1">
      <c r="B333" s="233"/>
      <c r="C333" s="234"/>
      <c r="D333" s="235" t="s">
        <v>182</v>
      </c>
      <c r="E333" s="236" t="s">
        <v>21</v>
      </c>
      <c r="F333" s="237" t="s">
        <v>2320</v>
      </c>
      <c r="G333" s="234"/>
      <c r="H333" s="238">
        <v>6.46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182</v>
      </c>
      <c r="AU333" s="244" t="s">
        <v>79</v>
      </c>
      <c r="AV333" s="11" t="s">
        <v>79</v>
      </c>
      <c r="AW333" s="11" t="s">
        <v>33</v>
      </c>
      <c r="AX333" s="11" t="s">
        <v>69</v>
      </c>
      <c r="AY333" s="244" t="s">
        <v>174</v>
      </c>
    </row>
    <row r="334" s="11" customFormat="1">
      <c r="B334" s="233"/>
      <c r="C334" s="234"/>
      <c r="D334" s="235" t="s">
        <v>182</v>
      </c>
      <c r="E334" s="236" t="s">
        <v>21</v>
      </c>
      <c r="F334" s="237" t="s">
        <v>2321</v>
      </c>
      <c r="G334" s="234"/>
      <c r="H334" s="238">
        <v>2.0640000000000001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182</v>
      </c>
      <c r="AU334" s="244" t="s">
        <v>79</v>
      </c>
      <c r="AV334" s="11" t="s">
        <v>79</v>
      </c>
      <c r="AW334" s="11" t="s">
        <v>33</v>
      </c>
      <c r="AX334" s="11" t="s">
        <v>69</v>
      </c>
      <c r="AY334" s="244" t="s">
        <v>174</v>
      </c>
    </row>
    <row r="335" s="12" customFormat="1">
      <c r="B335" s="245"/>
      <c r="C335" s="246"/>
      <c r="D335" s="235" t="s">
        <v>182</v>
      </c>
      <c r="E335" s="247" t="s">
        <v>21</v>
      </c>
      <c r="F335" s="248" t="s">
        <v>184</v>
      </c>
      <c r="G335" s="246"/>
      <c r="H335" s="249">
        <v>8.5239999999999991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AT335" s="255" t="s">
        <v>182</v>
      </c>
      <c r="AU335" s="255" t="s">
        <v>79</v>
      </c>
      <c r="AV335" s="12" t="s">
        <v>181</v>
      </c>
      <c r="AW335" s="12" t="s">
        <v>33</v>
      </c>
      <c r="AX335" s="12" t="s">
        <v>77</v>
      </c>
      <c r="AY335" s="255" t="s">
        <v>174</v>
      </c>
    </row>
    <row r="336" s="1" customFormat="1" ht="38.25" customHeight="1">
      <c r="B336" s="46"/>
      <c r="C336" s="221" t="s">
        <v>285</v>
      </c>
      <c r="D336" s="221" t="s">
        <v>176</v>
      </c>
      <c r="E336" s="222" t="s">
        <v>2317</v>
      </c>
      <c r="F336" s="223" t="s">
        <v>2318</v>
      </c>
      <c r="G336" s="224" t="s">
        <v>201</v>
      </c>
      <c r="H336" s="225">
        <v>135.31</v>
      </c>
      <c r="I336" s="226"/>
      <c r="J336" s="227">
        <f>ROUND(I336*H336,2)</f>
        <v>0</v>
      </c>
      <c r="K336" s="223" t="s">
        <v>21</v>
      </c>
      <c r="L336" s="72"/>
      <c r="M336" s="228" t="s">
        <v>21</v>
      </c>
      <c r="N336" s="229" t="s">
        <v>40</v>
      </c>
      <c r="O336" s="47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4" t="s">
        <v>181</v>
      </c>
      <c r="AT336" s="24" t="s">
        <v>176</v>
      </c>
      <c r="AU336" s="24" t="s">
        <v>79</v>
      </c>
      <c r="AY336" s="24" t="s">
        <v>174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77</v>
      </c>
      <c r="BK336" s="232">
        <f>ROUND(I336*H336,2)</f>
        <v>0</v>
      </c>
      <c r="BL336" s="24" t="s">
        <v>181</v>
      </c>
      <c r="BM336" s="24" t="s">
        <v>288</v>
      </c>
    </row>
    <row r="337" s="13" customFormat="1">
      <c r="B337" s="256"/>
      <c r="C337" s="257"/>
      <c r="D337" s="235" t="s">
        <v>182</v>
      </c>
      <c r="E337" s="258" t="s">
        <v>21</v>
      </c>
      <c r="F337" s="259" t="s">
        <v>2322</v>
      </c>
      <c r="G337" s="257"/>
      <c r="H337" s="258" t="s">
        <v>21</v>
      </c>
      <c r="I337" s="260"/>
      <c r="J337" s="257"/>
      <c r="K337" s="257"/>
      <c r="L337" s="261"/>
      <c r="M337" s="262"/>
      <c r="N337" s="263"/>
      <c r="O337" s="263"/>
      <c r="P337" s="263"/>
      <c r="Q337" s="263"/>
      <c r="R337" s="263"/>
      <c r="S337" s="263"/>
      <c r="T337" s="264"/>
      <c r="AT337" s="265" t="s">
        <v>182</v>
      </c>
      <c r="AU337" s="265" t="s">
        <v>79</v>
      </c>
      <c r="AV337" s="13" t="s">
        <v>77</v>
      </c>
      <c r="AW337" s="13" t="s">
        <v>33</v>
      </c>
      <c r="AX337" s="13" t="s">
        <v>69</v>
      </c>
      <c r="AY337" s="265" t="s">
        <v>174</v>
      </c>
    </row>
    <row r="338" s="11" customFormat="1">
      <c r="B338" s="233"/>
      <c r="C338" s="234"/>
      <c r="D338" s="235" t="s">
        <v>182</v>
      </c>
      <c r="E338" s="236" t="s">
        <v>21</v>
      </c>
      <c r="F338" s="237" t="s">
        <v>2323</v>
      </c>
      <c r="G338" s="234"/>
      <c r="H338" s="238">
        <v>135.31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AT338" s="244" t="s">
        <v>182</v>
      </c>
      <c r="AU338" s="244" t="s">
        <v>79</v>
      </c>
      <c r="AV338" s="11" t="s">
        <v>79</v>
      </c>
      <c r="AW338" s="11" t="s">
        <v>33</v>
      </c>
      <c r="AX338" s="11" t="s">
        <v>69</v>
      </c>
      <c r="AY338" s="244" t="s">
        <v>174</v>
      </c>
    </row>
    <row r="339" s="12" customFormat="1">
      <c r="B339" s="245"/>
      <c r="C339" s="246"/>
      <c r="D339" s="235" t="s">
        <v>182</v>
      </c>
      <c r="E339" s="247" t="s">
        <v>21</v>
      </c>
      <c r="F339" s="248" t="s">
        <v>184</v>
      </c>
      <c r="G339" s="246"/>
      <c r="H339" s="249">
        <v>135.31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182</v>
      </c>
      <c r="AU339" s="255" t="s">
        <v>79</v>
      </c>
      <c r="AV339" s="12" t="s">
        <v>181</v>
      </c>
      <c r="AW339" s="12" t="s">
        <v>33</v>
      </c>
      <c r="AX339" s="12" t="s">
        <v>77</v>
      </c>
      <c r="AY339" s="255" t="s">
        <v>174</v>
      </c>
    </row>
    <row r="340" s="1" customFormat="1" ht="25.5" customHeight="1">
      <c r="B340" s="46"/>
      <c r="C340" s="221" t="s">
        <v>238</v>
      </c>
      <c r="D340" s="221" t="s">
        <v>176</v>
      </c>
      <c r="E340" s="222" t="s">
        <v>2324</v>
      </c>
      <c r="F340" s="223" t="s">
        <v>2325</v>
      </c>
      <c r="G340" s="224" t="s">
        <v>201</v>
      </c>
      <c r="H340" s="225">
        <v>143.83000000000001</v>
      </c>
      <c r="I340" s="226"/>
      <c r="J340" s="227">
        <f>ROUND(I340*H340,2)</f>
        <v>0</v>
      </c>
      <c r="K340" s="223" t="s">
        <v>21</v>
      </c>
      <c r="L340" s="72"/>
      <c r="M340" s="228" t="s">
        <v>21</v>
      </c>
      <c r="N340" s="229" t="s">
        <v>40</v>
      </c>
      <c r="O340" s="47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4" t="s">
        <v>181</v>
      </c>
      <c r="AT340" s="24" t="s">
        <v>176</v>
      </c>
      <c r="AU340" s="24" t="s">
        <v>79</v>
      </c>
      <c r="AY340" s="24" t="s">
        <v>174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77</v>
      </c>
      <c r="BK340" s="232">
        <f>ROUND(I340*H340,2)</f>
        <v>0</v>
      </c>
      <c r="BL340" s="24" t="s">
        <v>181</v>
      </c>
      <c r="BM340" s="24" t="s">
        <v>292</v>
      </c>
    </row>
    <row r="341" s="11" customFormat="1">
      <c r="B341" s="233"/>
      <c r="C341" s="234"/>
      <c r="D341" s="235" t="s">
        <v>182</v>
      </c>
      <c r="E341" s="236" t="s">
        <v>21</v>
      </c>
      <c r="F341" s="237" t="s">
        <v>2326</v>
      </c>
      <c r="G341" s="234"/>
      <c r="H341" s="238">
        <v>143.83000000000001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182</v>
      </c>
      <c r="AU341" s="244" t="s">
        <v>79</v>
      </c>
      <c r="AV341" s="11" t="s">
        <v>79</v>
      </c>
      <c r="AW341" s="11" t="s">
        <v>33</v>
      </c>
      <c r="AX341" s="11" t="s">
        <v>69</v>
      </c>
      <c r="AY341" s="244" t="s">
        <v>174</v>
      </c>
    </row>
    <row r="342" s="12" customFormat="1">
      <c r="B342" s="245"/>
      <c r="C342" s="246"/>
      <c r="D342" s="235" t="s">
        <v>182</v>
      </c>
      <c r="E342" s="247" t="s">
        <v>21</v>
      </c>
      <c r="F342" s="248" t="s">
        <v>184</v>
      </c>
      <c r="G342" s="246"/>
      <c r="H342" s="249">
        <v>143.83000000000001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AT342" s="255" t="s">
        <v>182</v>
      </c>
      <c r="AU342" s="255" t="s">
        <v>79</v>
      </c>
      <c r="AV342" s="12" t="s">
        <v>181</v>
      </c>
      <c r="AW342" s="12" t="s">
        <v>33</v>
      </c>
      <c r="AX342" s="12" t="s">
        <v>77</v>
      </c>
      <c r="AY342" s="255" t="s">
        <v>174</v>
      </c>
    </row>
    <row r="343" s="1" customFormat="1" ht="25.5" customHeight="1">
      <c r="B343" s="46"/>
      <c r="C343" s="221" t="s">
        <v>296</v>
      </c>
      <c r="D343" s="221" t="s">
        <v>176</v>
      </c>
      <c r="E343" s="222" t="s">
        <v>2327</v>
      </c>
      <c r="F343" s="223" t="s">
        <v>2328</v>
      </c>
      <c r="G343" s="224" t="s">
        <v>2158</v>
      </c>
      <c r="H343" s="225">
        <v>8</v>
      </c>
      <c r="I343" s="226"/>
      <c r="J343" s="227">
        <f>ROUND(I343*H343,2)</f>
        <v>0</v>
      </c>
      <c r="K343" s="223" t="s">
        <v>21</v>
      </c>
      <c r="L343" s="72"/>
      <c r="M343" s="228" t="s">
        <v>21</v>
      </c>
      <c r="N343" s="229" t="s">
        <v>40</v>
      </c>
      <c r="O343" s="47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AR343" s="24" t="s">
        <v>181</v>
      </c>
      <c r="AT343" s="24" t="s">
        <v>176</v>
      </c>
      <c r="AU343" s="24" t="s">
        <v>79</v>
      </c>
      <c r="AY343" s="24" t="s">
        <v>174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4" t="s">
        <v>77</v>
      </c>
      <c r="BK343" s="232">
        <f>ROUND(I343*H343,2)</f>
        <v>0</v>
      </c>
      <c r="BL343" s="24" t="s">
        <v>181</v>
      </c>
      <c r="BM343" s="24" t="s">
        <v>299</v>
      </c>
    </row>
    <row r="344" s="13" customFormat="1">
      <c r="B344" s="256"/>
      <c r="C344" s="257"/>
      <c r="D344" s="235" t="s">
        <v>182</v>
      </c>
      <c r="E344" s="258" t="s">
        <v>21</v>
      </c>
      <c r="F344" s="259" t="s">
        <v>2329</v>
      </c>
      <c r="G344" s="257"/>
      <c r="H344" s="258" t="s">
        <v>21</v>
      </c>
      <c r="I344" s="260"/>
      <c r="J344" s="257"/>
      <c r="K344" s="257"/>
      <c r="L344" s="261"/>
      <c r="M344" s="262"/>
      <c r="N344" s="263"/>
      <c r="O344" s="263"/>
      <c r="P344" s="263"/>
      <c r="Q344" s="263"/>
      <c r="R344" s="263"/>
      <c r="S344" s="263"/>
      <c r="T344" s="264"/>
      <c r="AT344" s="265" t="s">
        <v>182</v>
      </c>
      <c r="AU344" s="265" t="s">
        <v>79</v>
      </c>
      <c r="AV344" s="13" t="s">
        <v>77</v>
      </c>
      <c r="AW344" s="13" t="s">
        <v>33</v>
      </c>
      <c r="AX344" s="13" t="s">
        <v>69</v>
      </c>
      <c r="AY344" s="265" t="s">
        <v>174</v>
      </c>
    </row>
    <row r="345" s="11" customFormat="1">
      <c r="B345" s="233"/>
      <c r="C345" s="234"/>
      <c r="D345" s="235" t="s">
        <v>182</v>
      </c>
      <c r="E345" s="236" t="s">
        <v>21</v>
      </c>
      <c r="F345" s="237" t="s">
        <v>196</v>
      </c>
      <c r="G345" s="234"/>
      <c r="H345" s="238">
        <v>8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182</v>
      </c>
      <c r="AU345" s="244" t="s">
        <v>79</v>
      </c>
      <c r="AV345" s="11" t="s">
        <v>79</v>
      </c>
      <c r="AW345" s="11" t="s">
        <v>33</v>
      </c>
      <c r="AX345" s="11" t="s">
        <v>69</v>
      </c>
      <c r="AY345" s="244" t="s">
        <v>174</v>
      </c>
    </row>
    <row r="346" s="12" customFormat="1">
      <c r="B346" s="245"/>
      <c r="C346" s="246"/>
      <c r="D346" s="235" t="s">
        <v>182</v>
      </c>
      <c r="E346" s="247" t="s">
        <v>21</v>
      </c>
      <c r="F346" s="248" t="s">
        <v>184</v>
      </c>
      <c r="G346" s="246"/>
      <c r="H346" s="249">
        <v>8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182</v>
      </c>
      <c r="AU346" s="255" t="s">
        <v>79</v>
      </c>
      <c r="AV346" s="12" t="s">
        <v>181</v>
      </c>
      <c r="AW346" s="12" t="s">
        <v>33</v>
      </c>
      <c r="AX346" s="12" t="s">
        <v>77</v>
      </c>
      <c r="AY346" s="255" t="s">
        <v>174</v>
      </c>
    </row>
    <row r="347" s="1" customFormat="1" ht="25.5" customHeight="1">
      <c r="B347" s="46"/>
      <c r="C347" s="221" t="s">
        <v>243</v>
      </c>
      <c r="D347" s="221" t="s">
        <v>176</v>
      </c>
      <c r="E347" s="222" t="s">
        <v>2330</v>
      </c>
      <c r="F347" s="223" t="s">
        <v>2331</v>
      </c>
      <c r="G347" s="224" t="s">
        <v>276</v>
      </c>
      <c r="H347" s="225">
        <v>262.15499999999997</v>
      </c>
      <c r="I347" s="226"/>
      <c r="J347" s="227">
        <f>ROUND(I347*H347,2)</f>
        <v>0</v>
      </c>
      <c r="K347" s="223" t="s">
        <v>21</v>
      </c>
      <c r="L347" s="72"/>
      <c r="M347" s="228" t="s">
        <v>21</v>
      </c>
      <c r="N347" s="229" t="s">
        <v>40</v>
      </c>
      <c r="O347" s="47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4" t="s">
        <v>181</v>
      </c>
      <c r="AT347" s="24" t="s">
        <v>176</v>
      </c>
      <c r="AU347" s="24" t="s">
        <v>79</v>
      </c>
      <c r="AY347" s="24" t="s">
        <v>174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4" t="s">
        <v>77</v>
      </c>
      <c r="BK347" s="232">
        <f>ROUND(I347*H347,2)</f>
        <v>0</v>
      </c>
      <c r="BL347" s="24" t="s">
        <v>181</v>
      </c>
      <c r="BM347" s="24" t="s">
        <v>306</v>
      </c>
    </row>
    <row r="348" s="13" customFormat="1">
      <c r="B348" s="256"/>
      <c r="C348" s="257"/>
      <c r="D348" s="235" t="s">
        <v>182</v>
      </c>
      <c r="E348" s="258" t="s">
        <v>21</v>
      </c>
      <c r="F348" s="259" t="s">
        <v>2332</v>
      </c>
      <c r="G348" s="257"/>
      <c r="H348" s="258" t="s">
        <v>21</v>
      </c>
      <c r="I348" s="260"/>
      <c r="J348" s="257"/>
      <c r="K348" s="257"/>
      <c r="L348" s="261"/>
      <c r="M348" s="262"/>
      <c r="N348" s="263"/>
      <c r="O348" s="263"/>
      <c r="P348" s="263"/>
      <c r="Q348" s="263"/>
      <c r="R348" s="263"/>
      <c r="S348" s="263"/>
      <c r="T348" s="264"/>
      <c r="AT348" s="265" t="s">
        <v>182</v>
      </c>
      <c r="AU348" s="265" t="s">
        <v>79</v>
      </c>
      <c r="AV348" s="13" t="s">
        <v>77</v>
      </c>
      <c r="AW348" s="13" t="s">
        <v>33</v>
      </c>
      <c r="AX348" s="13" t="s">
        <v>69</v>
      </c>
      <c r="AY348" s="265" t="s">
        <v>174</v>
      </c>
    </row>
    <row r="349" s="13" customFormat="1">
      <c r="B349" s="256"/>
      <c r="C349" s="257"/>
      <c r="D349" s="235" t="s">
        <v>182</v>
      </c>
      <c r="E349" s="258" t="s">
        <v>21</v>
      </c>
      <c r="F349" s="259" t="s">
        <v>2333</v>
      </c>
      <c r="G349" s="257"/>
      <c r="H349" s="258" t="s">
        <v>21</v>
      </c>
      <c r="I349" s="260"/>
      <c r="J349" s="257"/>
      <c r="K349" s="257"/>
      <c r="L349" s="261"/>
      <c r="M349" s="262"/>
      <c r="N349" s="263"/>
      <c r="O349" s="263"/>
      <c r="P349" s="263"/>
      <c r="Q349" s="263"/>
      <c r="R349" s="263"/>
      <c r="S349" s="263"/>
      <c r="T349" s="264"/>
      <c r="AT349" s="265" t="s">
        <v>182</v>
      </c>
      <c r="AU349" s="265" t="s">
        <v>79</v>
      </c>
      <c r="AV349" s="13" t="s">
        <v>77</v>
      </c>
      <c r="AW349" s="13" t="s">
        <v>33</v>
      </c>
      <c r="AX349" s="13" t="s">
        <v>69</v>
      </c>
      <c r="AY349" s="265" t="s">
        <v>174</v>
      </c>
    </row>
    <row r="350" s="13" customFormat="1">
      <c r="B350" s="256"/>
      <c r="C350" s="257"/>
      <c r="D350" s="235" t="s">
        <v>182</v>
      </c>
      <c r="E350" s="258" t="s">
        <v>21</v>
      </c>
      <c r="F350" s="259" t="s">
        <v>2334</v>
      </c>
      <c r="G350" s="257"/>
      <c r="H350" s="258" t="s">
        <v>21</v>
      </c>
      <c r="I350" s="260"/>
      <c r="J350" s="257"/>
      <c r="K350" s="257"/>
      <c r="L350" s="261"/>
      <c r="M350" s="262"/>
      <c r="N350" s="263"/>
      <c r="O350" s="263"/>
      <c r="P350" s="263"/>
      <c r="Q350" s="263"/>
      <c r="R350" s="263"/>
      <c r="S350" s="263"/>
      <c r="T350" s="264"/>
      <c r="AT350" s="265" t="s">
        <v>182</v>
      </c>
      <c r="AU350" s="265" t="s">
        <v>79</v>
      </c>
      <c r="AV350" s="13" t="s">
        <v>77</v>
      </c>
      <c r="AW350" s="13" t="s">
        <v>33</v>
      </c>
      <c r="AX350" s="13" t="s">
        <v>69</v>
      </c>
      <c r="AY350" s="265" t="s">
        <v>174</v>
      </c>
    </row>
    <row r="351" s="13" customFormat="1">
      <c r="B351" s="256"/>
      <c r="C351" s="257"/>
      <c r="D351" s="235" t="s">
        <v>182</v>
      </c>
      <c r="E351" s="258" t="s">
        <v>21</v>
      </c>
      <c r="F351" s="259" t="s">
        <v>2335</v>
      </c>
      <c r="G351" s="257"/>
      <c r="H351" s="258" t="s">
        <v>21</v>
      </c>
      <c r="I351" s="260"/>
      <c r="J351" s="257"/>
      <c r="K351" s="257"/>
      <c r="L351" s="261"/>
      <c r="M351" s="262"/>
      <c r="N351" s="263"/>
      <c r="O351" s="263"/>
      <c r="P351" s="263"/>
      <c r="Q351" s="263"/>
      <c r="R351" s="263"/>
      <c r="S351" s="263"/>
      <c r="T351" s="264"/>
      <c r="AT351" s="265" t="s">
        <v>182</v>
      </c>
      <c r="AU351" s="265" t="s">
        <v>79</v>
      </c>
      <c r="AV351" s="13" t="s">
        <v>77</v>
      </c>
      <c r="AW351" s="13" t="s">
        <v>33</v>
      </c>
      <c r="AX351" s="13" t="s">
        <v>69</v>
      </c>
      <c r="AY351" s="265" t="s">
        <v>174</v>
      </c>
    </row>
    <row r="352" s="11" customFormat="1">
      <c r="B352" s="233"/>
      <c r="C352" s="234"/>
      <c r="D352" s="235" t="s">
        <v>182</v>
      </c>
      <c r="E352" s="236" t="s">
        <v>21</v>
      </c>
      <c r="F352" s="237" t="s">
        <v>2336</v>
      </c>
      <c r="G352" s="234"/>
      <c r="H352" s="238">
        <v>27.02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AT352" s="244" t="s">
        <v>182</v>
      </c>
      <c r="AU352" s="244" t="s">
        <v>79</v>
      </c>
      <c r="AV352" s="11" t="s">
        <v>79</v>
      </c>
      <c r="AW352" s="11" t="s">
        <v>33</v>
      </c>
      <c r="AX352" s="11" t="s">
        <v>69</v>
      </c>
      <c r="AY352" s="244" t="s">
        <v>174</v>
      </c>
    </row>
    <row r="353" s="11" customFormat="1">
      <c r="B353" s="233"/>
      <c r="C353" s="234"/>
      <c r="D353" s="235" t="s">
        <v>182</v>
      </c>
      <c r="E353" s="236" t="s">
        <v>21</v>
      </c>
      <c r="F353" s="237" t="s">
        <v>2337</v>
      </c>
      <c r="G353" s="234"/>
      <c r="H353" s="238">
        <v>41.445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182</v>
      </c>
      <c r="AU353" s="244" t="s">
        <v>79</v>
      </c>
      <c r="AV353" s="11" t="s">
        <v>79</v>
      </c>
      <c r="AW353" s="11" t="s">
        <v>33</v>
      </c>
      <c r="AX353" s="11" t="s">
        <v>69</v>
      </c>
      <c r="AY353" s="244" t="s">
        <v>174</v>
      </c>
    </row>
    <row r="354" s="11" customFormat="1">
      <c r="B354" s="233"/>
      <c r="C354" s="234"/>
      <c r="D354" s="235" t="s">
        <v>182</v>
      </c>
      <c r="E354" s="236" t="s">
        <v>21</v>
      </c>
      <c r="F354" s="237" t="s">
        <v>2338</v>
      </c>
      <c r="G354" s="234"/>
      <c r="H354" s="238">
        <v>40.240000000000002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182</v>
      </c>
      <c r="AU354" s="244" t="s">
        <v>79</v>
      </c>
      <c r="AV354" s="11" t="s">
        <v>79</v>
      </c>
      <c r="AW354" s="11" t="s">
        <v>33</v>
      </c>
      <c r="AX354" s="11" t="s">
        <v>69</v>
      </c>
      <c r="AY354" s="244" t="s">
        <v>174</v>
      </c>
    </row>
    <row r="355" s="11" customFormat="1">
      <c r="B355" s="233"/>
      <c r="C355" s="234"/>
      <c r="D355" s="235" t="s">
        <v>182</v>
      </c>
      <c r="E355" s="236" t="s">
        <v>21</v>
      </c>
      <c r="F355" s="237" t="s">
        <v>2339</v>
      </c>
      <c r="G355" s="234"/>
      <c r="H355" s="238">
        <v>86.420000000000002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182</v>
      </c>
      <c r="AU355" s="244" t="s">
        <v>79</v>
      </c>
      <c r="AV355" s="11" t="s">
        <v>79</v>
      </c>
      <c r="AW355" s="11" t="s">
        <v>33</v>
      </c>
      <c r="AX355" s="11" t="s">
        <v>69</v>
      </c>
      <c r="AY355" s="244" t="s">
        <v>174</v>
      </c>
    </row>
    <row r="356" s="11" customFormat="1">
      <c r="B356" s="233"/>
      <c r="C356" s="234"/>
      <c r="D356" s="235" t="s">
        <v>182</v>
      </c>
      <c r="E356" s="236" t="s">
        <v>21</v>
      </c>
      <c r="F356" s="237" t="s">
        <v>2340</v>
      </c>
      <c r="G356" s="234"/>
      <c r="H356" s="238">
        <v>67.030000000000001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182</v>
      </c>
      <c r="AU356" s="244" t="s">
        <v>79</v>
      </c>
      <c r="AV356" s="11" t="s">
        <v>79</v>
      </c>
      <c r="AW356" s="11" t="s">
        <v>33</v>
      </c>
      <c r="AX356" s="11" t="s">
        <v>69</v>
      </c>
      <c r="AY356" s="244" t="s">
        <v>174</v>
      </c>
    </row>
    <row r="357" s="12" customFormat="1">
      <c r="B357" s="245"/>
      <c r="C357" s="246"/>
      <c r="D357" s="235" t="s">
        <v>182</v>
      </c>
      <c r="E357" s="247" t="s">
        <v>21</v>
      </c>
      <c r="F357" s="248" t="s">
        <v>184</v>
      </c>
      <c r="G357" s="246"/>
      <c r="H357" s="249">
        <v>262.15499999999997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182</v>
      </c>
      <c r="AU357" s="255" t="s">
        <v>79</v>
      </c>
      <c r="AV357" s="12" t="s">
        <v>181</v>
      </c>
      <c r="AW357" s="12" t="s">
        <v>33</v>
      </c>
      <c r="AX357" s="12" t="s">
        <v>77</v>
      </c>
      <c r="AY357" s="255" t="s">
        <v>174</v>
      </c>
    </row>
    <row r="358" s="1" customFormat="1" ht="38.25" customHeight="1">
      <c r="B358" s="46"/>
      <c r="C358" s="221" t="s">
        <v>309</v>
      </c>
      <c r="D358" s="221" t="s">
        <v>176</v>
      </c>
      <c r="E358" s="222" t="s">
        <v>2341</v>
      </c>
      <c r="F358" s="223" t="s">
        <v>2342</v>
      </c>
      <c r="G358" s="224" t="s">
        <v>2158</v>
      </c>
      <c r="H358" s="225">
        <v>3</v>
      </c>
      <c r="I358" s="226"/>
      <c r="J358" s="227">
        <f>ROUND(I358*H358,2)</f>
        <v>0</v>
      </c>
      <c r="K358" s="223" t="s">
        <v>21</v>
      </c>
      <c r="L358" s="72"/>
      <c r="M358" s="228" t="s">
        <v>21</v>
      </c>
      <c r="N358" s="229" t="s">
        <v>40</v>
      </c>
      <c r="O358" s="47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AR358" s="24" t="s">
        <v>181</v>
      </c>
      <c r="AT358" s="24" t="s">
        <v>176</v>
      </c>
      <c r="AU358" s="24" t="s">
        <v>79</v>
      </c>
      <c r="AY358" s="24" t="s">
        <v>174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4" t="s">
        <v>77</v>
      </c>
      <c r="BK358" s="232">
        <f>ROUND(I358*H358,2)</f>
        <v>0</v>
      </c>
      <c r="BL358" s="24" t="s">
        <v>181</v>
      </c>
      <c r="BM358" s="24" t="s">
        <v>312</v>
      </c>
    </row>
    <row r="359" s="11" customFormat="1">
      <c r="B359" s="233"/>
      <c r="C359" s="234"/>
      <c r="D359" s="235" t="s">
        <v>182</v>
      </c>
      <c r="E359" s="236" t="s">
        <v>21</v>
      </c>
      <c r="F359" s="237" t="s">
        <v>188</v>
      </c>
      <c r="G359" s="234"/>
      <c r="H359" s="238">
        <v>3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182</v>
      </c>
      <c r="AU359" s="244" t="s">
        <v>79</v>
      </c>
      <c r="AV359" s="11" t="s">
        <v>79</v>
      </c>
      <c r="AW359" s="11" t="s">
        <v>33</v>
      </c>
      <c r="AX359" s="11" t="s">
        <v>69</v>
      </c>
      <c r="AY359" s="244" t="s">
        <v>174</v>
      </c>
    </row>
    <row r="360" s="12" customFormat="1">
      <c r="B360" s="245"/>
      <c r="C360" s="246"/>
      <c r="D360" s="235" t="s">
        <v>182</v>
      </c>
      <c r="E360" s="247" t="s">
        <v>21</v>
      </c>
      <c r="F360" s="248" t="s">
        <v>184</v>
      </c>
      <c r="G360" s="246"/>
      <c r="H360" s="249">
        <v>3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AT360" s="255" t="s">
        <v>182</v>
      </c>
      <c r="AU360" s="255" t="s">
        <v>79</v>
      </c>
      <c r="AV360" s="12" t="s">
        <v>181</v>
      </c>
      <c r="AW360" s="12" t="s">
        <v>33</v>
      </c>
      <c r="AX360" s="12" t="s">
        <v>77</v>
      </c>
      <c r="AY360" s="255" t="s">
        <v>174</v>
      </c>
    </row>
    <row r="361" s="1" customFormat="1" ht="16.5" customHeight="1">
      <c r="B361" s="46"/>
      <c r="C361" s="221" t="s">
        <v>247</v>
      </c>
      <c r="D361" s="221" t="s">
        <v>176</v>
      </c>
      <c r="E361" s="222" t="s">
        <v>2343</v>
      </c>
      <c r="F361" s="223" t="s">
        <v>2344</v>
      </c>
      <c r="G361" s="224" t="s">
        <v>276</v>
      </c>
      <c r="H361" s="225">
        <v>86.700000000000003</v>
      </c>
      <c r="I361" s="226"/>
      <c r="J361" s="227">
        <f>ROUND(I361*H361,2)</f>
        <v>0</v>
      </c>
      <c r="K361" s="223" t="s">
        <v>21</v>
      </c>
      <c r="L361" s="72"/>
      <c r="M361" s="228" t="s">
        <v>21</v>
      </c>
      <c r="N361" s="229" t="s">
        <v>40</v>
      </c>
      <c r="O361" s="47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AR361" s="24" t="s">
        <v>181</v>
      </c>
      <c r="AT361" s="24" t="s">
        <v>176</v>
      </c>
      <c r="AU361" s="24" t="s">
        <v>79</v>
      </c>
      <c r="AY361" s="24" t="s">
        <v>174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4" t="s">
        <v>77</v>
      </c>
      <c r="BK361" s="232">
        <f>ROUND(I361*H361,2)</f>
        <v>0</v>
      </c>
      <c r="BL361" s="24" t="s">
        <v>181</v>
      </c>
      <c r="BM361" s="24" t="s">
        <v>317</v>
      </c>
    </row>
    <row r="362" s="11" customFormat="1">
      <c r="B362" s="233"/>
      <c r="C362" s="234"/>
      <c r="D362" s="235" t="s">
        <v>182</v>
      </c>
      <c r="E362" s="236" t="s">
        <v>21</v>
      </c>
      <c r="F362" s="237" t="s">
        <v>2345</v>
      </c>
      <c r="G362" s="234"/>
      <c r="H362" s="238">
        <v>16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182</v>
      </c>
      <c r="AU362" s="244" t="s">
        <v>79</v>
      </c>
      <c r="AV362" s="11" t="s">
        <v>79</v>
      </c>
      <c r="AW362" s="11" t="s">
        <v>33</v>
      </c>
      <c r="AX362" s="11" t="s">
        <v>69</v>
      </c>
      <c r="AY362" s="244" t="s">
        <v>174</v>
      </c>
    </row>
    <row r="363" s="11" customFormat="1">
      <c r="B363" s="233"/>
      <c r="C363" s="234"/>
      <c r="D363" s="235" t="s">
        <v>182</v>
      </c>
      <c r="E363" s="236" t="s">
        <v>21</v>
      </c>
      <c r="F363" s="237" t="s">
        <v>2346</v>
      </c>
      <c r="G363" s="234"/>
      <c r="H363" s="238">
        <v>51.100000000000001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182</v>
      </c>
      <c r="AU363" s="244" t="s">
        <v>79</v>
      </c>
      <c r="AV363" s="11" t="s">
        <v>79</v>
      </c>
      <c r="AW363" s="11" t="s">
        <v>33</v>
      </c>
      <c r="AX363" s="11" t="s">
        <v>69</v>
      </c>
      <c r="AY363" s="244" t="s">
        <v>174</v>
      </c>
    </row>
    <row r="364" s="11" customFormat="1">
      <c r="B364" s="233"/>
      <c r="C364" s="234"/>
      <c r="D364" s="235" t="s">
        <v>182</v>
      </c>
      <c r="E364" s="236" t="s">
        <v>21</v>
      </c>
      <c r="F364" s="237" t="s">
        <v>2347</v>
      </c>
      <c r="G364" s="234"/>
      <c r="H364" s="238">
        <v>4.7000000000000002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AT364" s="244" t="s">
        <v>182</v>
      </c>
      <c r="AU364" s="244" t="s">
        <v>79</v>
      </c>
      <c r="AV364" s="11" t="s">
        <v>79</v>
      </c>
      <c r="AW364" s="11" t="s">
        <v>33</v>
      </c>
      <c r="AX364" s="11" t="s">
        <v>69</v>
      </c>
      <c r="AY364" s="244" t="s">
        <v>174</v>
      </c>
    </row>
    <row r="365" s="11" customFormat="1">
      <c r="B365" s="233"/>
      <c r="C365" s="234"/>
      <c r="D365" s="235" t="s">
        <v>182</v>
      </c>
      <c r="E365" s="236" t="s">
        <v>21</v>
      </c>
      <c r="F365" s="237" t="s">
        <v>2348</v>
      </c>
      <c r="G365" s="234"/>
      <c r="H365" s="238">
        <v>14.9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182</v>
      </c>
      <c r="AU365" s="244" t="s">
        <v>79</v>
      </c>
      <c r="AV365" s="11" t="s">
        <v>79</v>
      </c>
      <c r="AW365" s="11" t="s">
        <v>33</v>
      </c>
      <c r="AX365" s="11" t="s">
        <v>69</v>
      </c>
      <c r="AY365" s="244" t="s">
        <v>174</v>
      </c>
    </row>
    <row r="366" s="12" customFormat="1">
      <c r="B366" s="245"/>
      <c r="C366" s="246"/>
      <c r="D366" s="235" t="s">
        <v>182</v>
      </c>
      <c r="E366" s="247" t="s">
        <v>21</v>
      </c>
      <c r="F366" s="248" t="s">
        <v>184</v>
      </c>
      <c r="G366" s="246"/>
      <c r="H366" s="249">
        <v>86.700000000000003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AT366" s="255" t="s">
        <v>182</v>
      </c>
      <c r="AU366" s="255" t="s">
        <v>79</v>
      </c>
      <c r="AV366" s="12" t="s">
        <v>181</v>
      </c>
      <c r="AW366" s="12" t="s">
        <v>33</v>
      </c>
      <c r="AX366" s="12" t="s">
        <v>77</v>
      </c>
      <c r="AY366" s="255" t="s">
        <v>174</v>
      </c>
    </row>
    <row r="367" s="10" customFormat="1" ht="29.88" customHeight="1">
      <c r="B367" s="205"/>
      <c r="C367" s="206"/>
      <c r="D367" s="207" t="s">
        <v>68</v>
      </c>
      <c r="E367" s="219" t="s">
        <v>981</v>
      </c>
      <c r="F367" s="219" t="s">
        <v>982</v>
      </c>
      <c r="G367" s="206"/>
      <c r="H367" s="206"/>
      <c r="I367" s="209"/>
      <c r="J367" s="220">
        <f>BK367</f>
        <v>0</v>
      </c>
      <c r="K367" s="206"/>
      <c r="L367" s="211"/>
      <c r="M367" s="212"/>
      <c r="N367" s="213"/>
      <c r="O367" s="213"/>
      <c r="P367" s="214">
        <f>P368</f>
        <v>0</v>
      </c>
      <c r="Q367" s="213"/>
      <c r="R367" s="214">
        <f>R368</f>
        <v>0</v>
      </c>
      <c r="S367" s="213"/>
      <c r="T367" s="215">
        <f>T368</f>
        <v>0</v>
      </c>
      <c r="AR367" s="216" t="s">
        <v>77</v>
      </c>
      <c r="AT367" s="217" t="s">
        <v>68</v>
      </c>
      <c r="AU367" s="217" t="s">
        <v>77</v>
      </c>
      <c r="AY367" s="216" t="s">
        <v>174</v>
      </c>
      <c r="BK367" s="218">
        <f>BK368</f>
        <v>0</v>
      </c>
    </row>
    <row r="368" s="1" customFormat="1" ht="16.5" customHeight="1">
      <c r="B368" s="46"/>
      <c r="C368" s="221" t="s">
        <v>320</v>
      </c>
      <c r="D368" s="221" t="s">
        <v>176</v>
      </c>
      <c r="E368" s="222" t="s">
        <v>983</v>
      </c>
      <c r="F368" s="223" t="s">
        <v>984</v>
      </c>
      <c r="G368" s="224" t="s">
        <v>242</v>
      </c>
      <c r="H368" s="225">
        <v>28.474</v>
      </c>
      <c r="I368" s="226"/>
      <c r="J368" s="227">
        <f>ROUND(I368*H368,2)</f>
        <v>0</v>
      </c>
      <c r="K368" s="223" t="s">
        <v>21</v>
      </c>
      <c r="L368" s="72"/>
      <c r="M368" s="228" t="s">
        <v>21</v>
      </c>
      <c r="N368" s="277" t="s">
        <v>40</v>
      </c>
      <c r="O368" s="278"/>
      <c r="P368" s="279">
        <f>O368*H368</f>
        <v>0</v>
      </c>
      <c r="Q368" s="279">
        <v>0</v>
      </c>
      <c r="R368" s="279">
        <f>Q368*H368</f>
        <v>0</v>
      </c>
      <c r="S368" s="279">
        <v>0</v>
      </c>
      <c r="T368" s="280">
        <f>S368*H368</f>
        <v>0</v>
      </c>
      <c r="AR368" s="24" t="s">
        <v>181</v>
      </c>
      <c r="AT368" s="24" t="s">
        <v>176</v>
      </c>
      <c r="AU368" s="24" t="s">
        <v>79</v>
      </c>
      <c r="AY368" s="24" t="s">
        <v>174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4" t="s">
        <v>77</v>
      </c>
      <c r="BK368" s="232">
        <f>ROUND(I368*H368,2)</f>
        <v>0</v>
      </c>
      <c r="BL368" s="24" t="s">
        <v>181</v>
      </c>
      <c r="BM368" s="24" t="s">
        <v>323</v>
      </c>
    </row>
    <row r="369" s="1" customFormat="1" ht="6.96" customHeight="1">
      <c r="B369" s="67"/>
      <c r="C369" s="68"/>
      <c r="D369" s="68"/>
      <c r="E369" s="68"/>
      <c r="F369" s="68"/>
      <c r="G369" s="68"/>
      <c r="H369" s="68"/>
      <c r="I369" s="166"/>
      <c r="J369" s="68"/>
      <c r="K369" s="68"/>
      <c r="L369" s="72"/>
    </row>
  </sheetData>
  <sheetProtection sheet="1" autoFilter="0" formatColumns="0" formatRows="0" objects="1" scenarios="1" spinCount="100000" saltValue="sIDkKR7R0IV7D/lWnjBjT3flT49SIx/1jtQjHcGg6SkayJHW/FIqU87cUWGJOUg2Pryhwcq2OdqNdFEnoj551Q==" hashValue="G3c8CwIK+kZbH8Jxjhdu9VmpANHQWmA/56fapcRBysPFzYexWU0YbUmpaPoHdokK5Uq4dNnMDAaKhQzoGX6VQA==" algorithmName="SHA-512" password="CC35"/>
  <autoFilter ref="C79:K368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88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2349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ROUND(SUM(BE78:BE124), 2)</f>
        <v>0</v>
      </c>
      <c r="G30" s="47"/>
      <c r="H30" s="47"/>
      <c r="I30" s="158">
        <v>0.20999999999999999</v>
      </c>
      <c r="J30" s="157">
        <f>ROUND(ROUND((SUM(BE78:BE124)),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ROUND(SUM(BF78:BF124), 2)</f>
        <v>0</v>
      </c>
      <c r="G31" s="47"/>
      <c r="H31" s="47"/>
      <c r="I31" s="158">
        <v>0.14999999999999999</v>
      </c>
      <c r="J31" s="157">
        <f>ROUND(ROUND((SUM(BF78:BF124)),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ROUND(SUM(BG78:BG124),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ROUND(SUM(BH78:BH124),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ROUND(SUM(BI78:BI124),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1.4.1a - VNITŘNÍ KANALIZACE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2350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="7" customFormat="1" ht="24.96" customHeight="1">
      <c r="B58" s="177"/>
      <c r="C58" s="178"/>
      <c r="D58" s="179" t="s">
        <v>2351</v>
      </c>
      <c r="E58" s="180"/>
      <c r="F58" s="180"/>
      <c r="G58" s="180"/>
      <c r="H58" s="180"/>
      <c r="I58" s="181"/>
      <c r="J58" s="182">
        <f>J117</f>
        <v>0</v>
      </c>
      <c r="K58" s="183"/>
    </row>
    <row r="59" s="1" customFormat="1" ht="21.84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="1" customFormat="1" ht="6.96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="1" customFormat="1" ht="6.96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="1" customFormat="1" ht="36.96" customHeight="1">
      <c r="B65" s="46"/>
      <c r="C65" s="73" t="s">
        <v>158</v>
      </c>
      <c r="D65" s="74"/>
      <c r="E65" s="74"/>
      <c r="F65" s="74"/>
      <c r="G65" s="74"/>
      <c r="H65" s="74"/>
      <c r="I65" s="191"/>
      <c r="J65" s="74"/>
      <c r="K65" s="74"/>
      <c r="L65" s="72"/>
    </row>
    <row r="66" s="1" customFormat="1" ht="6.96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="1" customFormat="1" ht="16.5" customHeight="1">
      <c r="B68" s="46"/>
      <c r="C68" s="74"/>
      <c r="D68" s="74"/>
      <c r="E68" s="192" t="str">
        <f>E7</f>
        <v>Rekonstrukce objektu Pernerova 29/383, k.ú. Karlín, Praha 8</v>
      </c>
      <c r="F68" s="76"/>
      <c r="G68" s="76"/>
      <c r="H68" s="76"/>
      <c r="I68" s="191"/>
      <c r="J68" s="74"/>
      <c r="K68" s="74"/>
      <c r="L68" s="72"/>
    </row>
    <row r="69" s="1" customFormat="1" ht="14.4" customHeight="1">
      <c r="B69" s="46"/>
      <c r="C69" s="76" t="s">
        <v>125</v>
      </c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17.25" customHeight="1">
      <c r="B70" s="46"/>
      <c r="C70" s="74"/>
      <c r="D70" s="74"/>
      <c r="E70" s="82" t="str">
        <f>E9</f>
        <v>1.4.1a - VNITŘNÍ KANALIZACE</v>
      </c>
      <c r="F70" s="74"/>
      <c r="G70" s="74"/>
      <c r="H70" s="74"/>
      <c r="I70" s="191"/>
      <c r="J70" s="74"/>
      <c r="K70" s="74"/>
      <c r="L70" s="72"/>
    </row>
    <row r="71" s="1" customFormat="1" ht="6.96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18" customHeight="1">
      <c r="B72" s="46"/>
      <c r="C72" s="76" t="s">
        <v>23</v>
      </c>
      <c r="D72" s="74"/>
      <c r="E72" s="74"/>
      <c r="F72" s="193" t="str">
        <f>F12</f>
        <v xml:space="preserve"> </v>
      </c>
      <c r="G72" s="74"/>
      <c r="H72" s="74"/>
      <c r="I72" s="194" t="s">
        <v>25</v>
      </c>
      <c r="J72" s="85" t="str">
        <f>IF(J12="","",J12)</f>
        <v>7.8.2017</v>
      </c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>
      <c r="B74" s="46"/>
      <c r="C74" s="76" t="s">
        <v>27</v>
      </c>
      <c r="D74" s="74"/>
      <c r="E74" s="74"/>
      <c r="F74" s="193" t="str">
        <f>E15</f>
        <v xml:space="preserve"> </v>
      </c>
      <c r="G74" s="74"/>
      <c r="H74" s="74"/>
      <c r="I74" s="194" t="s">
        <v>32</v>
      </c>
      <c r="J74" s="193" t="str">
        <f>E21</f>
        <v xml:space="preserve"> </v>
      </c>
      <c r="K74" s="74"/>
      <c r="L74" s="72"/>
    </row>
    <row r="75" s="1" customFormat="1" ht="14.4" customHeight="1">
      <c r="B75" s="46"/>
      <c r="C75" s="76" t="s">
        <v>30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="1" customFormat="1" ht="10.32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="9" customFormat="1" ht="29.28" customHeight="1">
      <c r="B77" s="195"/>
      <c r="C77" s="196" t="s">
        <v>159</v>
      </c>
      <c r="D77" s="197" t="s">
        <v>54</v>
      </c>
      <c r="E77" s="197" t="s">
        <v>50</v>
      </c>
      <c r="F77" s="197" t="s">
        <v>160</v>
      </c>
      <c r="G77" s="197" t="s">
        <v>161</v>
      </c>
      <c r="H77" s="197" t="s">
        <v>162</v>
      </c>
      <c r="I77" s="198" t="s">
        <v>163</v>
      </c>
      <c r="J77" s="197" t="s">
        <v>129</v>
      </c>
      <c r="K77" s="199" t="s">
        <v>164</v>
      </c>
      <c r="L77" s="200"/>
      <c r="M77" s="102" t="s">
        <v>165</v>
      </c>
      <c r="N77" s="103" t="s">
        <v>39</v>
      </c>
      <c r="O77" s="103" t="s">
        <v>166</v>
      </c>
      <c r="P77" s="103" t="s">
        <v>167</v>
      </c>
      <c r="Q77" s="103" t="s">
        <v>168</v>
      </c>
      <c r="R77" s="103" t="s">
        <v>169</v>
      </c>
      <c r="S77" s="103" t="s">
        <v>170</v>
      </c>
      <c r="T77" s="104" t="s">
        <v>171</v>
      </c>
    </row>
    <row r="78" s="1" customFormat="1" ht="29.28" customHeight="1">
      <c r="B78" s="46"/>
      <c r="C78" s="108" t="s">
        <v>130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P79+P117</f>
        <v>0</v>
      </c>
      <c r="Q78" s="106"/>
      <c r="R78" s="202">
        <f>R79+R117</f>
        <v>0</v>
      </c>
      <c r="S78" s="106"/>
      <c r="T78" s="203">
        <f>T79+T117</f>
        <v>0</v>
      </c>
      <c r="AT78" s="24" t="s">
        <v>68</v>
      </c>
      <c r="AU78" s="24" t="s">
        <v>131</v>
      </c>
      <c r="BK78" s="204">
        <f>BK79+BK117</f>
        <v>0</v>
      </c>
    </row>
    <row r="79" s="10" customFormat="1" ht="37.44" customHeight="1">
      <c r="B79" s="205"/>
      <c r="C79" s="206"/>
      <c r="D79" s="207" t="s">
        <v>68</v>
      </c>
      <c r="E79" s="208" t="s">
        <v>2352</v>
      </c>
      <c r="F79" s="208" t="s">
        <v>87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SUM(P80:P116)</f>
        <v>0</v>
      </c>
      <c r="Q79" s="213"/>
      <c r="R79" s="214">
        <f>SUM(R80:R116)</f>
        <v>0</v>
      </c>
      <c r="S79" s="213"/>
      <c r="T79" s="215">
        <f>SUM(T80:T116)</f>
        <v>0</v>
      </c>
      <c r="AR79" s="216" t="s">
        <v>79</v>
      </c>
      <c r="AT79" s="217" t="s">
        <v>68</v>
      </c>
      <c r="AU79" s="217" t="s">
        <v>69</v>
      </c>
      <c r="AY79" s="216" t="s">
        <v>174</v>
      </c>
      <c r="BK79" s="218">
        <f>SUM(BK80:BK116)</f>
        <v>0</v>
      </c>
    </row>
    <row r="80" s="1" customFormat="1" ht="25.5" customHeight="1">
      <c r="B80" s="46"/>
      <c r="C80" s="221" t="s">
        <v>69</v>
      </c>
      <c r="D80" s="221" t="s">
        <v>176</v>
      </c>
      <c r="E80" s="222" t="s">
        <v>2353</v>
      </c>
      <c r="F80" s="223" t="s">
        <v>2354</v>
      </c>
      <c r="G80" s="224" t="s">
        <v>276</v>
      </c>
      <c r="H80" s="225">
        <v>10</v>
      </c>
      <c r="I80" s="226"/>
      <c r="J80" s="227">
        <f>ROUND(I80*H80,2)</f>
        <v>0</v>
      </c>
      <c r="K80" s="223" t="s">
        <v>21</v>
      </c>
      <c r="L80" s="72"/>
      <c r="M80" s="228" t="s">
        <v>21</v>
      </c>
      <c r="N80" s="229" t="s">
        <v>40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214</v>
      </c>
      <c r="AT80" s="24" t="s">
        <v>176</v>
      </c>
      <c r="AU80" s="24" t="s">
        <v>77</v>
      </c>
      <c r="AY80" s="24" t="s">
        <v>174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77</v>
      </c>
      <c r="BK80" s="232">
        <f>ROUND(I80*H80,2)</f>
        <v>0</v>
      </c>
      <c r="BL80" s="24" t="s">
        <v>214</v>
      </c>
      <c r="BM80" s="24" t="s">
        <v>79</v>
      </c>
    </row>
    <row r="81" s="1" customFormat="1">
      <c r="B81" s="46"/>
      <c r="C81" s="74"/>
      <c r="D81" s="235" t="s">
        <v>2355</v>
      </c>
      <c r="E81" s="74"/>
      <c r="F81" s="292" t="s">
        <v>2356</v>
      </c>
      <c r="G81" s="74"/>
      <c r="H81" s="74"/>
      <c r="I81" s="191"/>
      <c r="J81" s="74"/>
      <c r="K81" s="74"/>
      <c r="L81" s="72"/>
      <c r="M81" s="293"/>
      <c r="N81" s="47"/>
      <c r="O81" s="47"/>
      <c r="P81" s="47"/>
      <c r="Q81" s="47"/>
      <c r="R81" s="47"/>
      <c r="S81" s="47"/>
      <c r="T81" s="95"/>
      <c r="AT81" s="24" t="s">
        <v>2355</v>
      </c>
      <c r="AU81" s="24" t="s">
        <v>77</v>
      </c>
    </row>
    <row r="82" s="1" customFormat="1" ht="25.5" customHeight="1">
      <c r="B82" s="46"/>
      <c r="C82" s="221" t="s">
        <v>69</v>
      </c>
      <c r="D82" s="221" t="s">
        <v>176</v>
      </c>
      <c r="E82" s="222" t="s">
        <v>2357</v>
      </c>
      <c r="F82" s="223" t="s">
        <v>2358</v>
      </c>
      <c r="G82" s="224" t="s">
        <v>276</v>
      </c>
      <c r="H82" s="225">
        <v>83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40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214</v>
      </c>
      <c r="AT82" s="24" t="s">
        <v>176</v>
      </c>
      <c r="AU82" s="24" t="s">
        <v>77</v>
      </c>
      <c r="AY82" s="24" t="s">
        <v>174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77</v>
      </c>
      <c r="BK82" s="232">
        <f>ROUND(I82*H82,2)</f>
        <v>0</v>
      </c>
      <c r="BL82" s="24" t="s">
        <v>214</v>
      </c>
      <c r="BM82" s="24" t="s">
        <v>181</v>
      </c>
    </row>
    <row r="83" s="1" customFormat="1">
      <c r="B83" s="46"/>
      <c r="C83" s="74"/>
      <c r="D83" s="235" t="s">
        <v>2355</v>
      </c>
      <c r="E83" s="74"/>
      <c r="F83" s="292" t="s">
        <v>2356</v>
      </c>
      <c r="G83" s="74"/>
      <c r="H83" s="74"/>
      <c r="I83" s="191"/>
      <c r="J83" s="74"/>
      <c r="K83" s="74"/>
      <c r="L83" s="72"/>
      <c r="M83" s="293"/>
      <c r="N83" s="47"/>
      <c r="O83" s="47"/>
      <c r="P83" s="47"/>
      <c r="Q83" s="47"/>
      <c r="R83" s="47"/>
      <c r="S83" s="47"/>
      <c r="T83" s="95"/>
      <c r="AT83" s="24" t="s">
        <v>2355</v>
      </c>
      <c r="AU83" s="24" t="s">
        <v>77</v>
      </c>
    </row>
    <row r="84" s="1" customFormat="1" ht="25.5" customHeight="1">
      <c r="B84" s="46"/>
      <c r="C84" s="221" t="s">
        <v>69</v>
      </c>
      <c r="D84" s="221" t="s">
        <v>176</v>
      </c>
      <c r="E84" s="222" t="s">
        <v>2359</v>
      </c>
      <c r="F84" s="223" t="s">
        <v>2360</v>
      </c>
      <c r="G84" s="224" t="s">
        <v>276</v>
      </c>
      <c r="H84" s="225">
        <v>8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40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214</v>
      </c>
      <c r="AT84" s="24" t="s">
        <v>176</v>
      </c>
      <c r="AU84" s="24" t="s">
        <v>77</v>
      </c>
      <c r="AY84" s="24" t="s">
        <v>174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77</v>
      </c>
      <c r="BK84" s="232">
        <f>ROUND(I84*H84,2)</f>
        <v>0</v>
      </c>
      <c r="BL84" s="24" t="s">
        <v>214</v>
      </c>
      <c r="BM84" s="24" t="s">
        <v>191</v>
      </c>
    </row>
    <row r="85" s="1" customFormat="1">
      <c r="B85" s="46"/>
      <c r="C85" s="74"/>
      <c r="D85" s="235" t="s">
        <v>2355</v>
      </c>
      <c r="E85" s="74"/>
      <c r="F85" s="292" t="s">
        <v>2356</v>
      </c>
      <c r="G85" s="74"/>
      <c r="H85" s="74"/>
      <c r="I85" s="191"/>
      <c r="J85" s="74"/>
      <c r="K85" s="74"/>
      <c r="L85" s="72"/>
      <c r="M85" s="293"/>
      <c r="N85" s="47"/>
      <c r="O85" s="47"/>
      <c r="P85" s="47"/>
      <c r="Q85" s="47"/>
      <c r="R85" s="47"/>
      <c r="S85" s="47"/>
      <c r="T85" s="95"/>
      <c r="AT85" s="24" t="s">
        <v>2355</v>
      </c>
      <c r="AU85" s="24" t="s">
        <v>77</v>
      </c>
    </row>
    <row r="86" s="1" customFormat="1" ht="25.5" customHeight="1">
      <c r="B86" s="46"/>
      <c r="C86" s="221" t="s">
        <v>69</v>
      </c>
      <c r="D86" s="221" t="s">
        <v>176</v>
      </c>
      <c r="E86" s="222" t="s">
        <v>2361</v>
      </c>
      <c r="F86" s="223" t="s">
        <v>2362</v>
      </c>
      <c r="G86" s="224" t="s">
        <v>276</v>
      </c>
      <c r="H86" s="225">
        <v>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214</v>
      </c>
      <c r="AT86" s="24" t="s">
        <v>176</v>
      </c>
      <c r="AU86" s="24" t="s">
        <v>77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214</v>
      </c>
      <c r="BM86" s="24" t="s">
        <v>196</v>
      </c>
    </row>
    <row r="87" s="1" customFormat="1">
      <c r="B87" s="46"/>
      <c r="C87" s="74"/>
      <c r="D87" s="235" t="s">
        <v>2355</v>
      </c>
      <c r="E87" s="74"/>
      <c r="F87" s="292" t="s">
        <v>2356</v>
      </c>
      <c r="G87" s="74"/>
      <c r="H87" s="74"/>
      <c r="I87" s="191"/>
      <c r="J87" s="74"/>
      <c r="K87" s="74"/>
      <c r="L87" s="72"/>
      <c r="M87" s="293"/>
      <c r="N87" s="47"/>
      <c r="O87" s="47"/>
      <c r="P87" s="47"/>
      <c r="Q87" s="47"/>
      <c r="R87" s="47"/>
      <c r="S87" s="47"/>
      <c r="T87" s="95"/>
      <c r="AT87" s="24" t="s">
        <v>2355</v>
      </c>
      <c r="AU87" s="24" t="s">
        <v>77</v>
      </c>
    </row>
    <row r="88" s="1" customFormat="1" ht="25.5" customHeight="1">
      <c r="B88" s="46"/>
      <c r="C88" s="221" t="s">
        <v>69</v>
      </c>
      <c r="D88" s="221" t="s">
        <v>176</v>
      </c>
      <c r="E88" s="222" t="s">
        <v>2363</v>
      </c>
      <c r="F88" s="223" t="s">
        <v>2364</v>
      </c>
      <c r="G88" s="224" t="s">
        <v>276</v>
      </c>
      <c r="H88" s="225">
        <v>14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40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214</v>
      </c>
      <c r="AT88" s="24" t="s">
        <v>176</v>
      </c>
      <c r="AU88" s="24" t="s">
        <v>77</v>
      </c>
      <c r="AY88" s="24" t="s">
        <v>174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77</v>
      </c>
      <c r="BK88" s="232">
        <f>ROUND(I88*H88,2)</f>
        <v>0</v>
      </c>
      <c r="BL88" s="24" t="s">
        <v>214</v>
      </c>
      <c r="BM88" s="24" t="s">
        <v>202</v>
      </c>
    </row>
    <row r="89" s="1" customFormat="1">
      <c r="B89" s="46"/>
      <c r="C89" s="74"/>
      <c r="D89" s="235" t="s">
        <v>2355</v>
      </c>
      <c r="E89" s="74"/>
      <c r="F89" s="292" t="s">
        <v>2365</v>
      </c>
      <c r="G89" s="74"/>
      <c r="H89" s="74"/>
      <c r="I89" s="191"/>
      <c r="J89" s="74"/>
      <c r="K89" s="74"/>
      <c r="L89" s="72"/>
      <c r="M89" s="293"/>
      <c r="N89" s="47"/>
      <c r="O89" s="47"/>
      <c r="P89" s="47"/>
      <c r="Q89" s="47"/>
      <c r="R89" s="47"/>
      <c r="S89" s="47"/>
      <c r="T89" s="95"/>
      <c r="AT89" s="24" t="s">
        <v>2355</v>
      </c>
      <c r="AU89" s="24" t="s">
        <v>77</v>
      </c>
    </row>
    <row r="90" s="1" customFormat="1" ht="25.5" customHeight="1">
      <c r="B90" s="46"/>
      <c r="C90" s="221" t="s">
        <v>69</v>
      </c>
      <c r="D90" s="221" t="s">
        <v>176</v>
      </c>
      <c r="E90" s="222" t="s">
        <v>2366</v>
      </c>
      <c r="F90" s="223" t="s">
        <v>2367</v>
      </c>
      <c r="G90" s="224" t="s">
        <v>276</v>
      </c>
      <c r="H90" s="225">
        <v>140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214</v>
      </c>
      <c r="AT90" s="24" t="s">
        <v>176</v>
      </c>
      <c r="AU90" s="24" t="s">
        <v>77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214</v>
      </c>
      <c r="BM90" s="24" t="s">
        <v>207</v>
      </c>
    </row>
    <row r="91" s="1" customFormat="1">
      <c r="B91" s="46"/>
      <c r="C91" s="74"/>
      <c r="D91" s="235" t="s">
        <v>2355</v>
      </c>
      <c r="E91" s="74"/>
      <c r="F91" s="292" t="s">
        <v>2365</v>
      </c>
      <c r="G91" s="74"/>
      <c r="H91" s="74"/>
      <c r="I91" s="191"/>
      <c r="J91" s="74"/>
      <c r="K91" s="74"/>
      <c r="L91" s="72"/>
      <c r="M91" s="293"/>
      <c r="N91" s="47"/>
      <c r="O91" s="47"/>
      <c r="P91" s="47"/>
      <c r="Q91" s="47"/>
      <c r="R91" s="47"/>
      <c r="S91" s="47"/>
      <c r="T91" s="95"/>
      <c r="AT91" s="24" t="s">
        <v>2355</v>
      </c>
      <c r="AU91" s="24" t="s">
        <v>77</v>
      </c>
    </row>
    <row r="92" s="1" customFormat="1" ht="25.5" customHeight="1">
      <c r="B92" s="46"/>
      <c r="C92" s="221" t="s">
        <v>69</v>
      </c>
      <c r="D92" s="221" t="s">
        <v>176</v>
      </c>
      <c r="E92" s="222" t="s">
        <v>2368</v>
      </c>
      <c r="F92" s="223" t="s">
        <v>2369</v>
      </c>
      <c r="G92" s="224" t="s">
        <v>276</v>
      </c>
      <c r="H92" s="225">
        <v>7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40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214</v>
      </c>
      <c r="AT92" s="24" t="s">
        <v>176</v>
      </c>
      <c r="AU92" s="24" t="s">
        <v>77</v>
      </c>
      <c r="AY92" s="24" t="s">
        <v>174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77</v>
      </c>
      <c r="BK92" s="232">
        <f>ROUND(I92*H92,2)</f>
        <v>0</v>
      </c>
      <c r="BL92" s="24" t="s">
        <v>214</v>
      </c>
      <c r="BM92" s="24" t="s">
        <v>211</v>
      </c>
    </row>
    <row r="93" s="1" customFormat="1">
      <c r="B93" s="46"/>
      <c r="C93" s="74"/>
      <c r="D93" s="235" t="s">
        <v>2355</v>
      </c>
      <c r="E93" s="74"/>
      <c r="F93" s="292" t="s">
        <v>2365</v>
      </c>
      <c r="G93" s="74"/>
      <c r="H93" s="74"/>
      <c r="I93" s="191"/>
      <c r="J93" s="74"/>
      <c r="K93" s="74"/>
      <c r="L93" s="72"/>
      <c r="M93" s="293"/>
      <c r="N93" s="47"/>
      <c r="O93" s="47"/>
      <c r="P93" s="47"/>
      <c r="Q93" s="47"/>
      <c r="R93" s="47"/>
      <c r="S93" s="47"/>
      <c r="T93" s="95"/>
      <c r="AT93" s="24" t="s">
        <v>2355</v>
      </c>
      <c r="AU93" s="24" t="s">
        <v>77</v>
      </c>
    </row>
    <row r="94" s="1" customFormat="1" ht="25.5" customHeight="1">
      <c r="B94" s="46"/>
      <c r="C94" s="221" t="s">
        <v>69</v>
      </c>
      <c r="D94" s="221" t="s">
        <v>176</v>
      </c>
      <c r="E94" s="222" t="s">
        <v>2370</v>
      </c>
      <c r="F94" s="223" t="s">
        <v>2371</v>
      </c>
      <c r="G94" s="224" t="s">
        <v>276</v>
      </c>
      <c r="H94" s="225">
        <v>94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214</v>
      </c>
      <c r="AT94" s="24" t="s">
        <v>176</v>
      </c>
      <c r="AU94" s="24" t="s">
        <v>77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214</v>
      </c>
      <c r="BM94" s="24" t="s">
        <v>214</v>
      </c>
    </row>
    <row r="95" s="1" customFormat="1">
      <c r="B95" s="46"/>
      <c r="C95" s="74"/>
      <c r="D95" s="235" t="s">
        <v>2355</v>
      </c>
      <c r="E95" s="74"/>
      <c r="F95" s="292" t="s">
        <v>2365</v>
      </c>
      <c r="G95" s="74"/>
      <c r="H95" s="74"/>
      <c r="I95" s="191"/>
      <c r="J95" s="74"/>
      <c r="K95" s="74"/>
      <c r="L95" s="72"/>
      <c r="M95" s="293"/>
      <c r="N95" s="47"/>
      <c r="O95" s="47"/>
      <c r="P95" s="47"/>
      <c r="Q95" s="47"/>
      <c r="R95" s="47"/>
      <c r="S95" s="47"/>
      <c r="T95" s="95"/>
      <c r="AT95" s="24" t="s">
        <v>2355</v>
      </c>
      <c r="AU95" s="24" t="s">
        <v>77</v>
      </c>
    </row>
    <row r="96" s="1" customFormat="1" ht="25.5" customHeight="1">
      <c r="B96" s="46"/>
      <c r="C96" s="221" t="s">
        <v>69</v>
      </c>
      <c r="D96" s="221" t="s">
        <v>176</v>
      </c>
      <c r="E96" s="222" t="s">
        <v>2372</v>
      </c>
      <c r="F96" s="223" t="s">
        <v>2373</v>
      </c>
      <c r="G96" s="224" t="s">
        <v>276</v>
      </c>
      <c r="H96" s="225">
        <v>37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214</v>
      </c>
      <c r="AT96" s="24" t="s">
        <v>176</v>
      </c>
      <c r="AU96" s="24" t="s">
        <v>77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214</v>
      </c>
      <c r="BM96" s="24" t="s">
        <v>218</v>
      </c>
    </row>
    <row r="97" s="1" customFormat="1">
      <c r="B97" s="46"/>
      <c r="C97" s="74"/>
      <c r="D97" s="235" t="s">
        <v>2355</v>
      </c>
      <c r="E97" s="74"/>
      <c r="F97" s="292" t="s">
        <v>2365</v>
      </c>
      <c r="G97" s="74"/>
      <c r="H97" s="74"/>
      <c r="I97" s="191"/>
      <c r="J97" s="74"/>
      <c r="K97" s="74"/>
      <c r="L97" s="72"/>
      <c r="M97" s="293"/>
      <c r="N97" s="47"/>
      <c r="O97" s="47"/>
      <c r="P97" s="47"/>
      <c r="Q97" s="47"/>
      <c r="R97" s="47"/>
      <c r="S97" s="47"/>
      <c r="T97" s="95"/>
      <c r="AT97" s="24" t="s">
        <v>2355</v>
      </c>
      <c r="AU97" s="24" t="s">
        <v>77</v>
      </c>
    </row>
    <row r="98" s="1" customFormat="1" ht="25.5" customHeight="1">
      <c r="B98" s="46"/>
      <c r="C98" s="221" t="s">
        <v>69</v>
      </c>
      <c r="D98" s="221" t="s">
        <v>176</v>
      </c>
      <c r="E98" s="222" t="s">
        <v>2374</v>
      </c>
      <c r="F98" s="223" t="s">
        <v>2375</v>
      </c>
      <c r="G98" s="224" t="s">
        <v>276</v>
      </c>
      <c r="H98" s="225">
        <v>30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40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214</v>
      </c>
      <c r="AT98" s="24" t="s">
        <v>176</v>
      </c>
      <c r="AU98" s="24" t="s">
        <v>77</v>
      </c>
      <c r="AY98" s="24" t="s">
        <v>174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77</v>
      </c>
      <c r="BK98" s="232">
        <f>ROUND(I98*H98,2)</f>
        <v>0</v>
      </c>
      <c r="BL98" s="24" t="s">
        <v>214</v>
      </c>
      <c r="BM98" s="24" t="s">
        <v>221</v>
      </c>
    </row>
    <row r="99" s="1" customFormat="1">
      <c r="B99" s="46"/>
      <c r="C99" s="74"/>
      <c r="D99" s="235" t="s">
        <v>2355</v>
      </c>
      <c r="E99" s="74"/>
      <c r="F99" s="292" t="s">
        <v>2376</v>
      </c>
      <c r="G99" s="74"/>
      <c r="H99" s="74"/>
      <c r="I99" s="191"/>
      <c r="J99" s="74"/>
      <c r="K99" s="74"/>
      <c r="L99" s="72"/>
      <c r="M99" s="293"/>
      <c r="N99" s="47"/>
      <c r="O99" s="47"/>
      <c r="P99" s="47"/>
      <c r="Q99" s="47"/>
      <c r="R99" s="47"/>
      <c r="S99" s="47"/>
      <c r="T99" s="95"/>
      <c r="AT99" s="24" t="s">
        <v>2355</v>
      </c>
      <c r="AU99" s="24" t="s">
        <v>77</v>
      </c>
    </row>
    <row r="100" s="1" customFormat="1" ht="25.5" customHeight="1">
      <c r="B100" s="46"/>
      <c r="C100" s="221" t="s">
        <v>69</v>
      </c>
      <c r="D100" s="221" t="s">
        <v>176</v>
      </c>
      <c r="E100" s="222" t="s">
        <v>2377</v>
      </c>
      <c r="F100" s="223" t="s">
        <v>2378</v>
      </c>
      <c r="G100" s="224" t="s">
        <v>276</v>
      </c>
      <c r="H100" s="225">
        <v>292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214</v>
      </c>
      <c r="AT100" s="24" t="s">
        <v>176</v>
      </c>
      <c r="AU100" s="24" t="s">
        <v>77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214</v>
      </c>
      <c r="BM100" s="24" t="s">
        <v>226</v>
      </c>
    </row>
    <row r="101" s="1" customFormat="1" ht="16.5" customHeight="1">
      <c r="B101" s="46"/>
      <c r="C101" s="221" t="s">
        <v>69</v>
      </c>
      <c r="D101" s="221" t="s">
        <v>176</v>
      </c>
      <c r="E101" s="222" t="s">
        <v>2379</v>
      </c>
      <c r="F101" s="223" t="s">
        <v>2380</v>
      </c>
      <c r="G101" s="224" t="s">
        <v>2158</v>
      </c>
      <c r="H101" s="225">
        <v>9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214</v>
      </c>
      <c r="AT101" s="24" t="s">
        <v>176</v>
      </c>
      <c r="AU101" s="24" t="s">
        <v>77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214</v>
      </c>
      <c r="BM101" s="24" t="s">
        <v>232</v>
      </c>
    </row>
    <row r="102" s="1" customFormat="1" ht="16.5" customHeight="1">
      <c r="B102" s="46"/>
      <c r="C102" s="221" t="s">
        <v>69</v>
      </c>
      <c r="D102" s="221" t="s">
        <v>176</v>
      </c>
      <c r="E102" s="222" t="s">
        <v>2381</v>
      </c>
      <c r="F102" s="223" t="s">
        <v>2382</v>
      </c>
      <c r="G102" s="224" t="s">
        <v>2158</v>
      </c>
      <c r="H102" s="225">
        <v>4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214</v>
      </c>
      <c r="AT102" s="24" t="s">
        <v>176</v>
      </c>
      <c r="AU102" s="24" t="s">
        <v>77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214</v>
      </c>
      <c r="BM102" s="24" t="s">
        <v>238</v>
      </c>
    </row>
    <row r="103" s="1" customFormat="1" ht="16.5" customHeight="1">
      <c r="B103" s="46"/>
      <c r="C103" s="221" t="s">
        <v>69</v>
      </c>
      <c r="D103" s="221" t="s">
        <v>176</v>
      </c>
      <c r="E103" s="222" t="s">
        <v>2383</v>
      </c>
      <c r="F103" s="223" t="s">
        <v>2384</v>
      </c>
      <c r="G103" s="224" t="s">
        <v>2158</v>
      </c>
      <c r="H103" s="225">
        <v>5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214</v>
      </c>
      <c r="AT103" s="24" t="s">
        <v>176</v>
      </c>
      <c r="AU103" s="24" t="s">
        <v>77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214</v>
      </c>
      <c r="BM103" s="24" t="s">
        <v>243</v>
      </c>
    </row>
    <row r="104" s="1" customFormat="1" ht="16.5" customHeight="1">
      <c r="B104" s="46"/>
      <c r="C104" s="221" t="s">
        <v>69</v>
      </c>
      <c r="D104" s="221" t="s">
        <v>176</v>
      </c>
      <c r="E104" s="222" t="s">
        <v>2385</v>
      </c>
      <c r="F104" s="223" t="s">
        <v>2386</v>
      </c>
      <c r="G104" s="224" t="s">
        <v>2158</v>
      </c>
      <c r="H104" s="225">
        <v>5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214</v>
      </c>
      <c r="AT104" s="24" t="s">
        <v>176</v>
      </c>
      <c r="AU104" s="24" t="s">
        <v>77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214</v>
      </c>
      <c r="BM104" s="24" t="s">
        <v>247</v>
      </c>
    </row>
    <row r="105" s="1" customFormat="1" ht="16.5" customHeight="1">
      <c r="B105" s="46"/>
      <c r="C105" s="221" t="s">
        <v>69</v>
      </c>
      <c r="D105" s="221" t="s">
        <v>176</v>
      </c>
      <c r="E105" s="222" t="s">
        <v>2387</v>
      </c>
      <c r="F105" s="223" t="s">
        <v>2388</v>
      </c>
      <c r="G105" s="224" t="s">
        <v>2158</v>
      </c>
      <c r="H105" s="225">
        <v>7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214</v>
      </c>
      <c r="AT105" s="24" t="s">
        <v>176</v>
      </c>
      <c r="AU105" s="24" t="s">
        <v>77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214</v>
      </c>
      <c r="BM105" s="24" t="s">
        <v>252</v>
      </c>
    </row>
    <row r="106" s="1" customFormat="1" ht="16.5" customHeight="1">
      <c r="B106" s="46"/>
      <c r="C106" s="221" t="s">
        <v>69</v>
      </c>
      <c r="D106" s="221" t="s">
        <v>176</v>
      </c>
      <c r="E106" s="222" t="s">
        <v>2389</v>
      </c>
      <c r="F106" s="223" t="s">
        <v>2390</v>
      </c>
      <c r="G106" s="224" t="s">
        <v>2158</v>
      </c>
      <c r="H106" s="225">
        <v>1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214</v>
      </c>
      <c r="AT106" s="24" t="s">
        <v>176</v>
      </c>
      <c r="AU106" s="24" t="s">
        <v>77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214</v>
      </c>
      <c r="BM106" s="24" t="s">
        <v>256</v>
      </c>
    </row>
    <row r="107" s="1" customFormat="1" ht="38.25" customHeight="1">
      <c r="B107" s="46"/>
      <c r="C107" s="221" t="s">
        <v>69</v>
      </c>
      <c r="D107" s="221" t="s">
        <v>176</v>
      </c>
      <c r="E107" s="222" t="s">
        <v>2391</v>
      </c>
      <c r="F107" s="223" t="s">
        <v>2392</v>
      </c>
      <c r="G107" s="224" t="s">
        <v>261</v>
      </c>
      <c r="H107" s="225">
        <v>50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214</v>
      </c>
      <c r="AT107" s="24" t="s">
        <v>176</v>
      </c>
      <c r="AU107" s="24" t="s">
        <v>77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214</v>
      </c>
      <c r="BM107" s="24" t="s">
        <v>266</v>
      </c>
    </row>
    <row r="108" s="1" customFormat="1">
      <c r="B108" s="46"/>
      <c r="C108" s="74"/>
      <c r="D108" s="235" t="s">
        <v>2355</v>
      </c>
      <c r="E108" s="74"/>
      <c r="F108" s="292" t="s">
        <v>2393</v>
      </c>
      <c r="G108" s="74"/>
      <c r="H108" s="74"/>
      <c r="I108" s="191"/>
      <c r="J108" s="74"/>
      <c r="K108" s="74"/>
      <c r="L108" s="72"/>
      <c r="M108" s="293"/>
      <c r="N108" s="47"/>
      <c r="O108" s="47"/>
      <c r="P108" s="47"/>
      <c r="Q108" s="47"/>
      <c r="R108" s="47"/>
      <c r="S108" s="47"/>
      <c r="T108" s="95"/>
      <c r="AT108" s="24" t="s">
        <v>2355</v>
      </c>
      <c r="AU108" s="24" t="s">
        <v>77</v>
      </c>
    </row>
    <row r="109" s="1" customFormat="1" ht="16.5" customHeight="1">
      <c r="B109" s="46"/>
      <c r="C109" s="221" t="s">
        <v>69</v>
      </c>
      <c r="D109" s="221" t="s">
        <v>176</v>
      </c>
      <c r="E109" s="222" t="s">
        <v>2394</v>
      </c>
      <c r="F109" s="223" t="s">
        <v>2395</v>
      </c>
      <c r="G109" s="224" t="s">
        <v>2158</v>
      </c>
      <c r="H109" s="225">
        <v>9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214</v>
      </c>
      <c r="AT109" s="24" t="s">
        <v>176</v>
      </c>
      <c r="AU109" s="24" t="s">
        <v>77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214</v>
      </c>
      <c r="BM109" s="24" t="s">
        <v>269</v>
      </c>
    </row>
    <row r="110" s="1" customFormat="1" ht="16.5" customHeight="1">
      <c r="B110" s="46"/>
      <c r="C110" s="221" t="s">
        <v>69</v>
      </c>
      <c r="D110" s="221" t="s">
        <v>176</v>
      </c>
      <c r="E110" s="222" t="s">
        <v>2396</v>
      </c>
      <c r="F110" s="223" t="s">
        <v>2397</v>
      </c>
      <c r="G110" s="224" t="s">
        <v>2158</v>
      </c>
      <c r="H110" s="225">
        <v>3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214</v>
      </c>
      <c r="AT110" s="24" t="s">
        <v>176</v>
      </c>
      <c r="AU110" s="24" t="s">
        <v>77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214</v>
      </c>
      <c r="BM110" s="24" t="s">
        <v>273</v>
      </c>
    </row>
    <row r="111" s="1" customFormat="1" ht="25.5" customHeight="1">
      <c r="B111" s="46"/>
      <c r="C111" s="221" t="s">
        <v>69</v>
      </c>
      <c r="D111" s="221" t="s">
        <v>176</v>
      </c>
      <c r="E111" s="222" t="s">
        <v>2398</v>
      </c>
      <c r="F111" s="223" t="s">
        <v>2399</v>
      </c>
      <c r="G111" s="224" t="s">
        <v>276</v>
      </c>
      <c r="H111" s="225">
        <v>200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214</v>
      </c>
      <c r="AT111" s="24" t="s">
        <v>176</v>
      </c>
      <c r="AU111" s="24" t="s">
        <v>77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214</v>
      </c>
      <c r="BM111" s="24" t="s">
        <v>277</v>
      </c>
    </row>
    <row r="112" s="1" customFormat="1" ht="16.5" customHeight="1">
      <c r="B112" s="46"/>
      <c r="C112" s="221" t="s">
        <v>69</v>
      </c>
      <c r="D112" s="221" t="s">
        <v>176</v>
      </c>
      <c r="E112" s="222" t="s">
        <v>2400</v>
      </c>
      <c r="F112" s="223" t="s">
        <v>2401</v>
      </c>
      <c r="G112" s="224" t="s">
        <v>2158</v>
      </c>
      <c r="H112" s="225">
        <v>2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40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214</v>
      </c>
      <c r="AT112" s="24" t="s">
        <v>176</v>
      </c>
      <c r="AU112" s="24" t="s">
        <v>77</v>
      </c>
      <c r="AY112" s="24" t="s">
        <v>174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77</v>
      </c>
      <c r="BK112" s="232">
        <f>ROUND(I112*H112,2)</f>
        <v>0</v>
      </c>
      <c r="BL112" s="24" t="s">
        <v>214</v>
      </c>
      <c r="BM112" s="24" t="s">
        <v>281</v>
      </c>
    </row>
    <row r="113" s="1" customFormat="1" ht="16.5" customHeight="1">
      <c r="B113" s="46"/>
      <c r="C113" s="221" t="s">
        <v>69</v>
      </c>
      <c r="D113" s="221" t="s">
        <v>176</v>
      </c>
      <c r="E113" s="222" t="s">
        <v>2402</v>
      </c>
      <c r="F113" s="223" t="s">
        <v>2403</v>
      </c>
      <c r="G113" s="224" t="s">
        <v>2158</v>
      </c>
      <c r="H113" s="225">
        <v>12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214</v>
      </c>
      <c r="AT113" s="24" t="s">
        <v>176</v>
      </c>
      <c r="AU113" s="24" t="s">
        <v>77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214</v>
      </c>
      <c r="BM113" s="24" t="s">
        <v>284</v>
      </c>
    </row>
    <row r="114" s="1" customFormat="1" ht="16.5" customHeight="1">
      <c r="B114" s="46"/>
      <c r="C114" s="221" t="s">
        <v>69</v>
      </c>
      <c r="D114" s="221" t="s">
        <v>176</v>
      </c>
      <c r="E114" s="222" t="s">
        <v>2404</v>
      </c>
      <c r="F114" s="223" t="s">
        <v>2405</v>
      </c>
      <c r="G114" s="224" t="s">
        <v>2158</v>
      </c>
      <c r="H114" s="225">
        <v>31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40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214</v>
      </c>
      <c r="AT114" s="24" t="s">
        <v>176</v>
      </c>
      <c r="AU114" s="24" t="s">
        <v>77</v>
      </c>
      <c r="AY114" s="24" t="s">
        <v>174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77</v>
      </c>
      <c r="BK114" s="232">
        <f>ROUND(I114*H114,2)</f>
        <v>0</v>
      </c>
      <c r="BL114" s="24" t="s">
        <v>214</v>
      </c>
      <c r="BM114" s="24" t="s">
        <v>288</v>
      </c>
    </row>
    <row r="115" s="1" customFormat="1" ht="16.5" customHeight="1">
      <c r="B115" s="46"/>
      <c r="C115" s="221" t="s">
        <v>69</v>
      </c>
      <c r="D115" s="221" t="s">
        <v>176</v>
      </c>
      <c r="E115" s="222" t="s">
        <v>2406</v>
      </c>
      <c r="F115" s="223" t="s">
        <v>2407</v>
      </c>
      <c r="G115" s="224" t="s">
        <v>2158</v>
      </c>
      <c r="H115" s="225">
        <v>5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214</v>
      </c>
      <c r="AT115" s="24" t="s">
        <v>176</v>
      </c>
      <c r="AU115" s="24" t="s">
        <v>77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214</v>
      </c>
      <c r="BM115" s="24" t="s">
        <v>292</v>
      </c>
    </row>
    <row r="116" s="1" customFormat="1" ht="16.5" customHeight="1">
      <c r="B116" s="46"/>
      <c r="C116" s="221" t="s">
        <v>69</v>
      </c>
      <c r="D116" s="221" t="s">
        <v>176</v>
      </c>
      <c r="E116" s="222" t="s">
        <v>2408</v>
      </c>
      <c r="F116" s="223" t="s">
        <v>2409</v>
      </c>
      <c r="G116" s="224" t="s">
        <v>1038</v>
      </c>
      <c r="H116" s="276"/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40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214</v>
      </c>
      <c r="AT116" s="24" t="s">
        <v>176</v>
      </c>
      <c r="AU116" s="24" t="s">
        <v>77</v>
      </c>
      <c r="AY116" s="24" t="s">
        <v>174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77</v>
      </c>
      <c r="BK116" s="232">
        <f>ROUND(I116*H116,2)</f>
        <v>0</v>
      </c>
      <c r="BL116" s="24" t="s">
        <v>214</v>
      </c>
      <c r="BM116" s="24" t="s">
        <v>299</v>
      </c>
    </row>
    <row r="117" s="10" customFormat="1" ht="37.44" customHeight="1">
      <c r="B117" s="205"/>
      <c r="C117" s="206"/>
      <c r="D117" s="207" t="s">
        <v>68</v>
      </c>
      <c r="E117" s="208" t="s">
        <v>2410</v>
      </c>
      <c r="F117" s="208" t="s">
        <v>2411</v>
      </c>
      <c r="G117" s="206"/>
      <c r="H117" s="206"/>
      <c r="I117" s="209"/>
      <c r="J117" s="210">
        <f>BK117</f>
        <v>0</v>
      </c>
      <c r="K117" s="206"/>
      <c r="L117" s="211"/>
      <c r="M117" s="212"/>
      <c r="N117" s="213"/>
      <c r="O117" s="213"/>
      <c r="P117" s="214">
        <f>SUM(P118:P124)</f>
        <v>0</v>
      </c>
      <c r="Q117" s="213"/>
      <c r="R117" s="214">
        <f>SUM(R118:R124)</f>
        <v>0</v>
      </c>
      <c r="S117" s="213"/>
      <c r="T117" s="215">
        <f>SUM(T118:T124)</f>
        <v>0</v>
      </c>
      <c r="AR117" s="216" t="s">
        <v>77</v>
      </c>
      <c r="AT117" s="217" t="s">
        <v>68</v>
      </c>
      <c r="AU117" s="217" t="s">
        <v>69</v>
      </c>
      <c r="AY117" s="216" t="s">
        <v>174</v>
      </c>
      <c r="BK117" s="218">
        <f>SUM(BK118:BK124)</f>
        <v>0</v>
      </c>
    </row>
    <row r="118" s="1" customFormat="1" ht="25.5" customHeight="1">
      <c r="B118" s="46"/>
      <c r="C118" s="221" t="s">
        <v>69</v>
      </c>
      <c r="D118" s="221" t="s">
        <v>176</v>
      </c>
      <c r="E118" s="222" t="s">
        <v>2412</v>
      </c>
      <c r="F118" s="223" t="s">
        <v>2413</v>
      </c>
      <c r="G118" s="224" t="s">
        <v>179</v>
      </c>
      <c r="H118" s="225">
        <v>123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181</v>
      </c>
      <c r="AT118" s="24" t="s">
        <v>176</v>
      </c>
      <c r="AU118" s="24" t="s">
        <v>77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181</v>
      </c>
      <c r="BM118" s="24" t="s">
        <v>306</v>
      </c>
    </row>
    <row r="119" s="1" customFormat="1" ht="25.5" customHeight="1">
      <c r="B119" s="46"/>
      <c r="C119" s="221" t="s">
        <v>69</v>
      </c>
      <c r="D119" s="221" t="s">
        <v>176</v>
      </c>
      <c r="E119" s="222" t="s">
        <v>2414</v>
      </c>
      <c r="F119" s="223" t="s">
        <v>2415</v>
      </c>
      <c r="G119" s="224" t="s">
        <v>179</v>
      </c>
      <c r="H119" s="225">
        <v>24.719999999999999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40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181</v>
      </c>
      <c r="AT119" s="24" t="s">
        <v>176</v>
      </c>
      <c r="AU119" s="24" t="s">
        <v>77</v>
      </c>
      <c r="AY119" s="24" t="s">
        <v>174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77</v>
      </c>
      <c r="BK119" s="232">
        <f>ROUND(I119*H119,2)</f>
        <v>0</v>
      </c>
      <c r="BL119" s="24" t="s">
        <v>181</v>
      </c>
      <c r="BM119" s="24" t="s">
        <v>312</v>
      </c>
    </row>
    <row r="120" s="1" customFormat="1" ht="16.5" customHeight="1">
      <c r="B120" s="46"/>
      <c r="C120" s="221" t="s">
        <v>69</v>
      </c>
      <c r="D120" s="221" t="s">
        <v>176</v>
      </c>
      <c r="E120" s="222" t="s">
        <v>2416</v>
      </c>
      <c r="F120" s="223" t="s">
        <v>2417</v>
      </c>
      <c r="G120" s="224" t="s">
        <v>179</v>
      </c>
      <c r="H120" s="225">
        <v>24.699999999999999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40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181</v>
      </c>
      <c r="AT120" s="24" t="s">
        <v>176</v>
      </c>
      <c r="AU120" s="24" t="s">
        <v>77</v>
      </c>
      <c r="AY120" s="24" t="s">
        <v>174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77</v>
      </c>
      <c r="BK120" s="232">
        <f>ROUND(I120*H120,2)</f>
        <v>0</v>
      </c>
      <c r="BL120" s="24" t="s">
        <v>181</v>
      </c>
      <c r="BM120" s="24" t="s">
        <v>317</v>
      </c>
    </row>
    <row r="121" s="1" customFormat="1" ht="16.5" customHeight="1">
      <c r="B121" s="46"/>
      <c r="C121" s="221" t="s">
        <v>69</v>
      </c>
      <c r="D121" s="221" t="s">
        <v>176</v>
      </c>
      <c r="E121" s="222" t="s">
        <v>2418</v>
      </c>
      <c r="F121" s="223" t="s">
        <v>2419</v>
      </c>
      <c r="G121" s="224" t="s">
        <v>179</v>
      </c>
      <c r="H121" s="225">
        <v>49.439999999999998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181</v>
      </c>
      <c r="AT121" s="24" t="s">
        <v>176</v>
      </c>
      <c r="AU121" s="24" t="s">
        <v>77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181</v>
      </c>
      <c r="BM121" s="24" t="s">
        <v>323</v>
      </c>
    </row>
    <row r="122" s="1" customFormat="1" ht="16.5" customHeight="1">
      <c r="B122" s="46"/>
      <c r="C122" s="221" t="s">
        <v>69</v>
      </c>
      <c r="D122" s="221" t="s">
        <v>176</v>
      </c>
      <c r="E122" s="222" t="s">
        <v>2420</v>
      </c>
      <c r="F122" s="223" t="s">
        <v>2421</v>
      </c>
      <c r="G122" s="224" t="s">
        <v>201</v>
      </c>
      <c r="H122" s="225">
        <v>100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77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326</v>
      </c>
    </row>
    <row r="123" s="1" customFormat="1" ht="16.5" customHeight="1">
      <c r="B123" s="46"/>
      <c r="C123" s="221" t="s">
        <v>69</v>
      </c>
      <c r="D123" s="221" t="s">
        <v>176</v>
      </c>
      <c r="E123" s="222" t="s">
        <v>2422</v>
      </c>
      <c r="F123" s="223" t="s">
        <v>2423</v>
      </c>
      <c r="G123" s="224" t="s">
        <v>179</v>
      </c>
      <c r="H123" s="225">
        <v>98.299999999999997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181</v>
      </c>
      <c r="AT123" s="24" t="s">
        <v>176</v>
      </c>
      <c r="AU123" s="24" t="s">
        <v>77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181</v>
      </c>
      <c r="BM123" s="24" t="s">
        <v>331</v>
      </c>
    </row>
    <row r="124" s="1" customFormat="1" ht="16.5" customHeight="1">
      <c r="B124" s="46"/>
      <c r="C124" s="221" t="s">
        <v>69</v>
      </c>
      <c r="D124" s="221" t="s">
        <v>176</v>
      </c>
      <c r="E124" s="222" t="s">
        <v>2424</v>
      </c>
      <c r="F124" s="223" t="s">
        <v>2425</v>
      </c>
      <c r="G124" s="224" t="s">
        <v>2426</v>
      </c>
      <c r="H124" s="225">
        <v>5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77" t="s">
        <v>40</v>
      </c>
      <c r="O124" s="278"/>
      <c r="P124" s="279">
        <f>O124*H124</f>
        <v>0</v>
      </c>
      <c r="Q124" s="279">
        <v>0</v>
      </c>
      <c r="R124" s="279">
        <f>Q124*H124</f>
        <v>0</v>
      </c>
      <c r="S124" s="279">
        <v>0</v>
      </c>
      <c r="T124" s="280">
        <f>S124*H124</f>
        <v>0</v>
      </c>
      <c r="AR124" s="24" t="s">
        <v>181</v>
      </c>
      <c r="AT124" s="24" t="s">
        <v>176</v>
      </c>
      <c r="AU124" s="24" t="s">
        <v>77</v>
      </c>
      <c r="AY124" s="24" t="s">
        <v>174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77</v>
      </c>
      <c r="BK124" s="232">
        <f>ROUND(I124*H124,2)</f>
        <v>0</v>
      </c>
      <c r="BL124" s="24" t="s">
        <v>181</v>
      </c>
      <c r="BM124" s="24" t="s">
        <v>335</v>
      </c>
    </row>
    <row r="125" s="1" customFormat="1" ht="6.96" customHeight="1">
      <c r="B125" s="67"/>
      <c r="C125" s="68"/>
      <c r="D125" s="68"/>
      <c r="E125" s="68"/>
      <c r="F125" s="68"/>
      <c r="G125" s="68"/>
      <c r="H125" s="68"/>
      <c r="I125" s="166"/>
      <c r="J125" s="68"/>
      <c r="K125" s="68"/>
      <c r="L125" s="72"/>
    </row>
  </sheetData>
  <sheetProtection sheet="1" autoFilter="0" formatColumns="0" formatRows="0" objects="1" scenarios="1" spinCount="100000" saltValue="unx0vj00soPg1eJ7uvspCR6oJopIQK/pHCdvJzWWoI8rCY1Q8uUwWza26WLboyRvPYNBml/gdYlgTM72PKwruw==" hashValue="95AQsYFDIBoZvN5rTaszwiXt1+O8Suk0PZcykDYdho4cEjgwSETTCplSxwOJwBUSUTfZEA39u03Dl/0mGzkhbw==" algorithmName="SHA-512" password="CC35"/>
  <autoFilter ref="C77:K124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2427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ROUND(SUM(BE78:BE131), 2)</f>
        <v>0</v>
      </c>
      <c r="G30" s="47"/>
      <c r="H30" s="47"/>
      <c r="I30" s="158">
        <v>0.20999999999999999</v>
      </c>
      <c r="J30" s="157">
        <f>ROUND(ROUND((SUM(BE78:BE131)),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ROUND(SUM(BF78:BF131), 2)</f>
        <v>0</v>
      </c>
      <c r="G31" s="47"/>
      <c r="H31" s="47"/>
      <c r="I31" s="158">
        <v>0.14999999999999999</v>
      </c>
      <c r="J31" s="157">
        <f>ROUND(ROUND((SUM(BF78:BF131)),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ROUND(SUM(BG78:BG131),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ROUND(SUM(BH78:BH131),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ROUND(SUM(BI78:BI131),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1.4.1b - VNITŘNÍ VODOVOD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2428</v>
      </c>
      <c r="E57" s="180"/>
      <c r="F57" s="180"/>
      <c r="G57" s="180"/>
      <c r="H57" s="180"/>
      <c r="I57" s="181"/>
      <c r="J57" s="182">
        <f>J79</f>
        <v>0</v>
      </c>
      <c r="K57" s="183"/>
    </row>
    <row r="58" s="7" customFormat="1" ht="24.96" customHeight="1">
      <c r="B58" s="177"/>
      <c r="C58" s="178"/>
      <c r="D58" s="179" t="s">
        <v>2429</v>
      </c>
      <c r="E58" s="180"/>
      <c r="F58" s="180"/>
      <c r="G58" s="180"/>
      <c r="H58" s="180"/>
      <c r="I58" s="181"/>
      <c r="J58" s="182">
        <f>J126</f>
        <v>0</v>
      </c>
      <c r="K58" s="183"/>
    </row>
    <row r="59" s="1" customFormat="1" ht="21.84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="1" customFormat="1" ht="6.96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="1" customFormat="1" ht="6.96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="1" customFormat="1" ht="36.96" customHeight="1">
      <c r="B65" s="46"/>
      <c r="C65" s="73" t="s">
        <v>158</v>
      </c>
      <c r="D65" s="74"/>
      <c r="E65" s="74"/>
      <c r="F65" s="74"/>
      <c r="G65" s="74"/>
      <c r="H65" s="74"/>
      <c r="I65" s="191"/>
      <c r="J65" s="74"/>
      <c r="K65" s="74"/>
      <c r="L65" s="72"/>
    </row>
    <row r="66" s="1" customFormat="1" ht="6.96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="1" customFormat="1" ht="16.5" customHeight="1">
      <c r="B68" s="46"/>
      <c r="C68" s="74"/>
      <c r="D68" s="74"/>
      <c r="E68" s="192" t="str">
        <f>E7</f>
        <v>Rekonstrukce objektu Pernerova 29/383, k.ú. Karlín, Praha 8</v>
      </c>
      <c r="F68" s="76"/>
      <c r="G68" s="76"/>
      <c r="H68" s="76"/>
      <c r="I68" s="191"/>
      <c r="J68" s="74"/>
      <c r="K68" s="74"/>
      <c r="L68" s="72"/>
    </row>
    <row r="69" s="1" customFormat="1" ht="14.4" customHeight="1">
      <c r="B69" s="46"/>
      <c r="C69" s="76" t="s">
        <v>125</v>
      </c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17.25" customHeight="1">
      <c r="B70" s="46"/>
      <c r="C70" s="74"/>
      <c r="D70" s="74"/>
      <c r="E70" s="82" t="str">
        <f>E9</f>
        <v>1.4.1b - VNITŘNÍ VODOVOD</v>
      </c>
      <c r="F70" s="74"/>
      <c r="G70" s="74"/>
      <c r="H70" s="74"/>
      <c r="I70" s="191"/>
      <c r="J70" s="74"/>
      <c r="K70" s="74"/>
      <c r="L70" s="72"/>
    </row>
    <row r="71" s="1" customFormat="1" ht="6.96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18" customHeight="1">
      <c r="B72" s="46"/>
      <c r="C72" s="76" t="s">
        <v>23</v>
      </c>
      <c r="D72" s="74"/>
      <c r="E72" s="74"/>
      <c r="F72" s="193" t="str">
        <f>F12</f>
        <v xml:space="preserve"> </v>
      </c>
      <c r="G72" s="74"/>
      <c r="H72" s="74"/>
      <c r="I72" s="194" t="s">
        <v>25</v>
      </c>
      <c r="J72" s="85" t="str">
        <f>IF(J12="","",J12)</f>
        <v>7.8.2017</v>
      </c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>
      <c r="B74" s="46"/>
      <c r="C74" s="76" t="s">
        <v>27</v>
      </c>
      <c r="D74" s="74"/>
      <c r="E74" s="74"/>
      <c r="F74" s="193" t="str">
        <f>E15</f>
        <v xml:space="preserve"> </v>
      </c>
      <c r="G74" s="74"/>
      <c r="H74" s="74"/>
      <c r="I74" s="194" t="s">
        <v>32</v>
      </c>
      <c r="J74" s="193" t="str">
        <f>E21</f>
        <v xml:space="preserve"> </v>
      </c>
      <c r="K74" s="74"/>
      <c r="L74" s="72"/>
    </row>
    <row r="75" s="1" customFormat="1" ht="14.4" customHeight="1">
      <c r="B75" s="46"/>
      <c r="C75" s="76" t="s">
        <v>30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="1" customFormat="1" ht="10.32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="9" customFormat="1" ht="29.28" customHeight="1">
      <c r="B77" s="195"/>
      <c r="C77" s="196" t="s">
        <v>159</v>
      </c>
      <c r="D77" s="197" t="s">
        <v>54</v>
      </c>
      <c r="E77" s="197" t="s">
        <v>50</v>
      </c>
      <c r="F77" s="197" t="s">
        <v>160</v>
      </c>
      <c r="G77" s="197" t="s">
        <v>161</v>
      </c>
      <c r="H77" s="197" t="s">
        <v>162</v>
      </c>
      <c r="I77" s="198" t="s">
        <v>163</v>
      </c>
      <c r="J77" s="197" t="s">
        <v>129</v>
      </c>
      <c r="K77" s="199" t="s">
        <v>164</v>
      </c>
      <c r="L77" s="200"/>
      <c r="M77" s="102" t="s">
        <v>165</v>
      </c>
      <c r="N77" s="103" t="s">
        <v>39</v>
      </c>
      <c r="O77" s="103" t="s">
        <v>166</v>
      </c>
      <c r="P77" s="103" t="s">
        <v>167</v>
      </c>
      <c r="Q77" s="103" t="s">
        <v>168</v>
      </c>
      <c r="R77" s="103" t="s">
        <v>169</v>
      </c>
      <c r="S77" s="103" t="s">
        <v>170</v>
      </c>
      <c r="T77" s="104" t="s">
        <v>171</v>
      </c>
    </row>
    <row r="78" s="1" customFormat="1" ht="29.28" customHeight="1">
      <c r="B78" s="46"/>
      <c r="C78" s="108" t="s">
        <v>130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P79+P126</f>
        <v>0</v>
      </c>
      <c r="Q78" s="106"/>
      <c r="R78" s="202">
        <f>R79+R126</f>
        <v>0</v>
      </c>
      <c r="S78" s="106"/>
      <c r="T78" s="203">
        <f>T79+T126</f>
        <v>0</v>
      </c>
      <c r="AT78" s="24" t="s">
        <v>68</v>
      </c>
      <c r="AU78" s="24" t="s">
        <v>131</v>
      </c>
      <c r="BK78" s="204">
        <f>BK79+BK126</f>
        <v>0</v>
      </c>
    </row>
    <row r="79" s="10" customFormat="1" ht="37.44" customHeight="1">
      <c r="B79" s="205"/>
      <c r="C79" s="206"/>
      <c r="D79" s="207" t="s">
        <v>68</v>
      </c>
      <c r="E79" s="208" t="s">
        <v>2352</v>
      </c>
      <c r="F79" s="208" t="s">
        <v>90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SUM(P80:P125)</f>
        <v>0</v>
      </c>
      <c r="Q79" s="213"/>
      <c r="R79" s="214">
        <f>SUM(R80:R125)</f>
        <v>0</v>
      </c>
      <c r="S79" s="213"/>
      <c r="T79" s="215">
        <f>SUM(T80:T125)</f>
        <v>0</v>
      </c>
      <c r="AR79" s="216" t="s">
        <v>79</v>
      </c>
      <c r="AT79" s="217" t="s">
        <v>68</v>
      </c>
      <c r="AU79" s="217" t="s">
        <v>69</v>
      </c>
      <c r="AY79" s="216" t="s">
        <v>174</v>
      </c>
      <c r="BK79" s="218">
        <f>SUM(BK80:BK125)</f>
        <v>0</v>
      </c>
    </row>
    <row r="80" s="1" customFormat="1" ht="25.5" customHeight="1">
      <c r="B80" s="46"/>
      <c r="C80" s="221" t="s">
        <v>69</v>
      </c>
      <c r="D80" s="221" t="s">
        <v>176</v>
      </c>
      <c r="E80" s="222" t="s">
        <v>2430</v>
      </c>
      <c r="F80" s="223" t="s">
        <v>2431</v>
      </c>
      <c r="G80" s="224" t="s">
        <v>276</v>
      </c>
      <c r="H80" s="225">
        <v>13</v>
      </c>
      <c r="I80" s="226"/>
      <c r="J80" s="227">
        <f>ROUND(I80*H80,2)</f>
        <v>0</v>
      </c>
      <c r="K80" s="223" t="s">
        <v>21</v>
      </c>
      <c r="L80" s="72"/>
      <c r="M80" s="228" t="s">
        <v>21</v>
      </c>
      <c r="N80" s="229" t="s">
        <v>40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214</v>
      </c>
      <c r="AT80" s="24" t="s">
        <v>176</v>
      </c>
      <c r="AU80" s="24" t="s">
        <v>77</v>
      </c>
      <c r="AY80" s="24" t="s">
        <v>174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77</v>
      </c>
      <c r="BK80" s="232">
        <f>ROUND(I80*H80,2)</f>
        <v>0</v>
      </c>
      <c r="BL80" s="24" t="s">
        <v>214</v>
      </c>
      <c r="BM80" s="24" t="s">
        <v>79</v>
      </c>
    </row>
    <row r="81" s="1" customFormat="1" ht="16.5" customHeight="1">
      <c r="B81" s="46"/>
      <c r="C81" s="221" t="s">
        <v>69</v>
      </c>
      <c r="D81" s="221" t="s">
        <v>176</v>
      </c>
      <c r="E81" s="222" t="s">
        <v>2432</v>
      </c>
      <c r="F81" s="223" t="s">
        <v>2433</v>
      </c>
      <c r="G81" s="224" t="s">
        <v>276</v>
      </c>
      <c r="H81" s="225">
        <v>210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40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214</v>
      </c>
      <c r="AT81" s="24" t="s">
        <v>176</v>
      </c>
      <c r="AU81" s="24" t="s">
        <v>77</v>
      </c>
      <c r="AY81" s="24" t="s">
        <v>174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77</v>
      </c>
      <c r="BK81" s="232">
        <f>ROUND(I81*H81,2)</f>
        <v>0</v>
      </c>
      <c r="BL81" s="24" t="s">
        <v>214</v>
      </c>
      <c r="BM81" s="24" t="s">
        <v>181</v>
      </c>
    </row>
    <row r="82" s="1" customFormat="1">
      <c r="B82" s="46"/>
      <c r="C82" s="74"/>
      <c r="D82" s="235" t="s">
        <v>2355</v>
      </c>
      <c r="E82" s="74"/>
      <c r="F82" s="292" t="s">
        <v>2434</v>
      </c>
      <c r="G82" s="74"/>
      <c r="H82" s="74"/>
      <c r="I82" s="191"/>
      <c r="J82" s="74"/>
      <c r="K82" s="74"/>
      <c r="L82" s="72"/>
      <c r="M82" s="293"/>
      <c r="N82" s="47"/>
      <c r="O82" s="47"/>
      <c r="P82" s="47"/>
      <c r="Q82" s="47"/>
      <c r="R82" s="47"/>
      <c r="S82" s="47"/>
      <c r="T82" s="95"/>
      <c r="AT82" s="24" t="s">
        <v>2355</v>
      </c>
      <c r="AU82" s="24" t="s">
        <v>77</v>
      </c>
    </row>
    <row r="83" s="1" customFormat="1" ht="16.5" customHeight="1">
      <c r="B83" s="46"/>
      <c r="C83" s="221" t="s">
        <v>69</v>
      </c>
      <c r="D83" s="221" t="s">
        <v>176</v>
      </c>
      <c r="E83" s="222" t="s">
        <v>2435</v>
      </c>
      <c r="F83" s="223" t="s">
        <v>2436</v>
      </c>
      <c r="G83" s="224" t="s">
        <v>276</v>
      </c>
      <c r="H83" s="225">
        <v>170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40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214</v>
      </c>
      <c r="AT83" s="24" t="s">
        <v>176</v>
      </c>
      <c r="AU83" s="24" t="s">
        <v>77</v>
      </c>
      <c r="AY83" s="24" t="s">
        <v>174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77</v>
      </c>
      <c r="BK83" s="232">
        <f>ROUND(I83*H83,2)</f>
        <v>0</v>
      </c>
      <c r="BL83" s="24" t="s">
        <v>214</v>
      </c>
      <c r="BM83" s="24" t="s">
        <v>191</v>
      </c>
    </row>
    <row r="84" s="1" customFormat="1">
      <c r="B84" s="46"/>
      <c r="C84" s="74"/>
      <c r="D84" s="235" t="s">
        <v>2355</v>
      </c>
      <c r="E84" s="74"/>
      <c r="F84" s="292" t="s">
        <v>2434</v>
      </c>
      <c r="G84" s="74"/>
      <c r="H84" s="74"/>
      <c r="I84" s="191"/>
      <c r="J84" s="74"/>
      <c r="K84" s="74"/>
      <c r="L84" s="72"/>
      <c r="M84" s="293"/>
      <c r="N84" s="47"/>
      <c r="O84" s="47"/>
      <c r="P84" s="47"/>
      <c r="Q84" s="47"/>
      <c r="R84" s="47"/>
      <c r="S84" s="47"/>
      <c r="T84" s="95"/>
      <c r="AT84" s="24" t="s">
        <v>2355</v>
      </c>
      <c r="AU84" s="24" t="s">
        <v>77</v>
      </c>
    </row>
    <row r="85" s="1" customFormat="1" ht="16.5" customHeight="1">
      <c r="B85" s="46"/>
      <c r="C85" s="221" t="s">
        <v>69</v>
      </c>
      <c r="D85" s="221" t="s">
        <v>176</v>
      </c>
      <c r="E85" s="222" t="s">
        <v>2437</v>
      </c>
      <c r="F85" s="223" t="s">
        <v>2438</v>
      </c>
      <c r="G85" s="224" t="s">
        <v>276</v>
      </c>
      <c r="H85" s="225">
        <v>56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40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214</v>
      </c>
      <c r="AT85" s="24" t="s">
        <v>176</v>
      </c>
      <c r="AU85" s="24" t="s">
        <v>77</v>
      </c>
      <c r="AY85" s="24" t="s">
        <v>174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77</v>
      </c>
      <c r="BK85" s="232">
        <f>ROUND(I85*H85,2)</f>
        <v>0</v>
      </c>
      <c r="BL85" s="24" t="s">
        <v>214</v>
      </c>
      <c r="BM85" s="24" t="s">
        <v>196</v>
      </c>
    </row>
    <row r="86" s="1" customFormat="1">
      <c r="B86" s="46"/>
      <c r="C86" s="74"/>
      <c r="D86" s="235" t="s">
        <v>2355</v>
      </c>
      <c r="E86" s="74"/>
      <c r="F86" s="292" t="s">
        <v>2434</v>
      </c>
      <c r="G86" s="74"/>
      <c r="H86" s="74"/>
      <c r="I86" s="191"/>
      <c r="J86" s="74"/>
      <c r="K86" s="74"/>
      <c r="L86" s="72"/>
      <c r="M86" s="293"/>
      <c r="N86" s="47"/>
      <c r="O86" s="47"/>
      <c r="P86" s="47"/>
      <c r="Q86" s="47"/>
      <c r="R86" s="47"/>
      <c r="S86" s="47"/>
      <c r="T86" s="95"/>
      <c r="AT86" s="24" t="s">
        <v>2355</v>
      </c>
      <c r="AU86" s="24" t="s">
        <v>77</v>
      </c>
    </row>
    <row r="87" s="1" customFormat="1" ht="16.5" customHeight="1">
      <c r="B87" s="46"/>
      <c r="C87" s="221" t="s">
        <v>69</v>
      </c>
      <c r="D87" s="221" t="s">
        <v>176</v>
      </c>
      <c r="E87" s="222" t="s">
        <v>2439</v>
      </c>
      <c r="F87" s="223" t="s">
        <v>2440</v>
      </c>
      <c r="G87" s="224" t="s">
        <v>276</v>
      </c>
      <c r="H87" s="225">
        <v>64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214</v>
      </c>
      <c r="AT87" s="24" t="s">
        <v>176</v>
      </c>
      <c r="AU87" s="24" t="s">
        <v>77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214</v>
      </c>
      <c r="BM87" s="24" t="s">
        <v>202</v>
      </c>
    </row>
    <row r="88" s="1" customFormat="1">
      <c r="B88" s="46"/>
      <c r="C88" s="74"/>
      <c r="D88" s="235" t="s">
        <v>2355</v>
      </c>
      <c r="E88" s="74"/>
      <c r="F88" s="292" t="s">
        <v>2434</v>
      </c>
      <c r="G88" s="74"/>
      <c r="H88" s="74"/>
      <c r="I88" s="191"/>
      <c r="J88" s="74"/>
      <c r="K88" s="74"/>
      <c r="L88" s="72"/>
      <c r="M88" s="293"/>
      <c r="N88" s="47"/>
      <c r="O88" s="47"/>
      <c r="P88" s="47"/>
      <c r="Q88" s="47"/>
      <c r="R88" s="47"/>
      <c r="S88" s="47"/>
      <c r="T88" s="95"/>
      <c r="AT88" s="24" t="s">
        <v>2355</v>
      </c>
      <c r="AU88" s="24" t="s">
        <v>77</v>
      </c>
    </row>
    <row r="89" s="1" customFormat="1" ht="16.5" customHeight="1">
      <c r="B89" s="46"/>
      <c r="C89" s="221" t="s">
        <v>69</v>
      </c>
      <c r="D89" s="221" t="s">
        <v>176</v>
      </c>
      <c r="E89" s="222" t="s">
        <v>2441</v>
      </c>
      <c r="F89" s="223" t="s">
        <v>2442</v>
      </c>
      <c r="G89" s="224" t="s">
        <v>276</v>
      </c>
      <c r="H89" s="225">
        <v>15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214</v>
      </c>
      <c r="AT89" s="24" t="s">
        <v>176</v>
      </c>
      <c r="AU89" s="24" t="s">
        <v>77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214</v>
      </c>
      <c r="BM89" s="24" t="s">
        <v>207</v>
      </c>
    </row>
    <row r="90" s="1" customFormat="1">
      <c r="B90" s="46"/>
      <c r="C90" s="74"/>
      <c r="D90" s="235" t="s">
        <v>2355</v>
      </c>
      <c r="E90" s="74"/>
      <c r="F90" s="292" t="s">
        <v>2434</v>
      </c>
      <c r="G90" s="74"/>
      <c r="H90" s="74"/>
      <c r="I90" s="191"/>
      <c r="J90" s="74"/>
      <c r="K90" s="74"/>
      <c r="L90" s="72"/>
      <c r="M90" s="293"/>
      <c r="N90" s="47"/>
      <c r="O90" s="47"/>
      <c r="P90" s="47"/>
      <c r="Q90" s="47"/>
      <c r="R90" s="47"/>
      <c r="S90" s="47"/>
      <c r="T90" s="95"/>
      <c r="AT90" s="24" t="s">
        <v>2355</v>
      </c>
      <c r="AU90" s="24" t="s">
        <v>77</v>
      </c>
    </row>
    <row r="91" s="1" customFormat="1" ht="38.25" customHeight="1">
      <c r="B91" s="46"/>
      <c r="C91" s="221" t="s">
        <v>69</v>
      </c>
      <c r="D91" s="221" t="s">
        <v>176</v>
      </c>
      <c r="E91" s="222" t="s">
        <v>2443</v>
      </c>
      <c r="F91" s="223" t="s">
        <v>2444</v>
      </c>
      <c r="G91" s="224" t="s">
        <v>276</v>
      </c>
      <c r="H91" s="225">
        <v>15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214</v>
      </c>
      <c r="AT91" s="24" t="s">
        <v>176</v>
      </c>
      <c r="AU91" s="24" t="s">
        <v>77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214</v>
      </c>
      <c r="BM91" s="24" t="s">
        <v>211</v>
      </c>
    </row>
    <row r="92" s="1" customFormat="1">
      <c r="B92" s="46"/>
      <c r="C92" s="74"/>
      <c r="D92" s="235" t="s">
        <v>2355</v>
      </c>
      <c r="E92" s="74"/>
      <c r="F92" s="292" t="s">
        <v>2445</v>
      </c>
      <c r="G92" s="74"/>
      <c r="H92" s="74"/>
      <c r="I92" s="191"/>
      <c r="J92" s="74"/>
      <c r="K92" s="74"/>
      <c r="L92" s="72"/>
      <c r="M92" s="293"/>
      <c r="N92" s="47"/>
      <c r="O92" s="47"/>
      <c r="P92" s="47"/>
      <c r="Q92" s="47"/>
      <c r="R92" s="47"/>
      <c r="S92" s="47"/>
      <c r="T92" s="95"/>
      <c r="AT92" s="24" t="s">
        <v>2355</v>
      </c>
      <c r="AU92" s="24" t="s">
        <v>77</v>
      </c>
    </row>
    <row r="93" s="1" customFormat="1" ht="16.5" customHeight="1">
      <c r="B93" s="46"/>
      <c r="C93" s="221" t="s">
        <v>69</v>
      </c>
      <c r="D93" s="221" t="s">
        <v>176</v>
      </c>
      <c r="E93" s="222" t="s">
        <v>2446</v>
      </c>
      <c r="F93" s="223" t="s">
        <v>2447</v>
      </c>
      <c r="G93" s="224" t="s">
        <v>21</v>
      </c>
      <c r="H93" s="225">
        <v>530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214</v>
      </c>
      <c r="AT93" s="24" t="s">
        <v>176</v>
      </c>
      <c r="AU93" s="24" t="s">
        <v>77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214</v>
      </c>
      <c r="BM93" s="24" t="s">
        <v>214</v>
      </c>
    </row>
    <row r="94" s="1" customFormat="1" ht="16.5" customHeight="1">
      <c r="B94" s="46"/>
      <c r="C94" s="221" t="s">
        <v>69</v>
      </c>
      <c r="D94" s="221" t="s">
        <v>176</v>
      </c>
      <c r="E94" s="222" t="s">
        <v>2448</v>
      </c>
      <c r="F94" s="223" t="s">
        <v>2449</v>
      </c>
      <c r="G94" s="224" t="s">
        <v>276</v>
      </c>
      <c r="H94" s="225">
        <v>496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214</v>
      </c>
      <c r="AT94" s="24" t="s">
        <v>176</v>
      </c>
      <c r="AU94" s="24" t="s">
        <v>77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214</v>
      </c>
      <c r="BM94" s="24" t="s">
        <v>218</v>
      </c>
    </row>
    <row r="95" s="1" customFormat="1" ht="25.5" customHeight="1">
      <c r="B95" s="46"/>
      <c r="C95" s="221" t="s">
        <v>69</v>
      </c>
      <c r="D95" s="221" t="s">
        <v>176</v>
      </c>
      <c r="E95" s="222" t="s">
        <v>2450</v>
      </c>
      <c r="F95" s="223" t="s">
        <v>2451</v>
      </c>
      <c r="G95" s="224" t="s">
        <v>2158</v>
      </c>
      <c r="H95" s="225">
        <v>5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214</v>
      </c>
      <c r="AT95" s="24" t="s">
        <v>176</v>
      </c>
      <c r="AU95" s="24" t="s">
        <v>77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214</v>
      </c>
      <c r="BM95" s="24" t="s">
        <v>221</v>
      </c>
    </row>
    <row r="96" s="1" customFormat="1" ht="16.5" customHeight="1">
      <c r="B96" s="46"/>
      <c r="C96" s="221" t="s">
        <v>69</v>
      </c>
      <c r="D96" s="221" t="s">
        <v>176</v>
      </c>
      <c r="E96" s="222" t="s">
        <v>2452</v>
      </c>
      <c r="F96" s="223" t="s">
        <v>2453</v>
      </c>
      <c r="G96" s="224" t="s">
        <v>2158</v>
      </c>
      <c r="H96" s="225">
        <v>1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214</v>
      </c>
      <c r="AT96" s="24" t="s">
        <v>176</v>
      </c>
      <c r="AU96" s="24" t="s">
        <v>77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214</v>
      </c>
      <c r="BM96" s="24" t="s">
        <v>226</v>
      </c>
    </row>
    <row r="97" s="1" customFormat="1">
      <c r="B97" s="46"/>
      <c r="C97" s="74"/>
      <c r="D97" s="235" t="s">
        <v>2355</v>
      </c>
      <c r="E97" s="74"/>
      <c r="F97" s="292" t="s">
        <v>2454</v>
      </c>
      <c r="G97" s="74"/>
      <c r="H97" s="74"/>
      <c r="I97" s="191"/>
      <c r="J97" s="74"/>
      <c r="K97" s="74"/>
      <c r="L97" s="72"/>
      <c r="M97" s="293"/>
      <c r="N97" s="47"/>
      <c r="O97" s="47"/>
      <c r="P97" s="47"/>
      <c r="Q97" s="47"/>
      <c r="R97" s="47"/>
      <c r="S97" s="47"/>
      <c r="T97" s="95"/>
      <c r="AT97" s="24" t="s">
        <v>2355</v>
      </c>
      <c r="AU97" s="24" t="s">
        <v>77</v>
      </c>
    </row>
    <row r="98" s="1" customFormat="1" ht="16.5" customHeight="1">
      <c r="B98" s="46"/>
      <c r="C98" s="221" t="s">
        <v>69</v>
      </c>
      <c r="D98" s="221" t="s">
        <v>176</v>
      </c>
      <c r="E98" s="222" t="s">
        <v>2455</v>
      </c>
      <c r="F98" s="223" t="s">
        <v>2456</v>
      </c>
      <c r="G98" s="224" t="s">
        <v>2158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40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214</v>
      </c>
      <c r="AT98" s="24" t="s">
        <v>176</v>
      </c>
      <c r="AU98" s="24" t="s">
        <v>77</v>
      </c>
      <c r="AY98" s="24" t="s">
        <v>174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77</v>
      </c>
      <c r="BK98" s="232">
        <f>ROUND(I98*H98,2)</f>
        <v>0</v>
      </c>
      <c r="BL98" s="24" t="s">
        <v>214</v>
      </c>
      <c r="BM98" s="24" t="s">
        <v>232</v>
      </c>
    </row>
    <row r="99" s="1" customFormat="1">
      <c r="B99" s="46"/>
      <c r="C99" s="74"/>
      <c r="D99" s="235" t="s">
        <v>2355</v>
      </c>
      <c r="E99" s="74"/>
      <c r="F99" s="292" t="s">
        <v>2454</v>
      </c>
      <c r="G99" s="74"/>
      <c r="H99" s="74"/>
      <c r="I99" s="191"/>
      <c r="J99" s="74"/>
      <c r="K99" s="74"/>
      <c r="L99" s="72"/>
      <c r="M99" s="293"/>
      <c r="N99" s="47"/>
      <c r="O99" s="47"/>
      <c r="P99" s="47"/>
      <c r="Q99" s="47"/>
      <c r="R99" s="47"/>
      <c r="S99" s="47"/>
      <c r="T99" s="95"/>
      <c r="AT99" s="24" t="s">
        <v>2355</v>
      </c>
      <c r="AU99" s="24" t="s">
        <v>77</v>
      </c>
    </row>
    <row r="100" s="1" customFormat="1" ht="16.5" customHeight="1">
      <c r="B100" s="46"/>
      <c r="C100" s="221" t="s">
        <v>69</v>
      </c>
      <c r="D100" s="221" t="s">
        <v>176</v>
      </c>
      <c r="E100" s="222" t="s">
        <v>2457</v>
      </c>
      <c r="F100" s="223" t="s">
        <v>2458</v>
      </c>
      <c r="G100" s="224" t="s">
        <v>2158</v>
      </c>
      <c r="H100" s="225">
        <v>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214</v>
      </c>
      <c r="AT100" s="24" t="s">
        <v>176</v>
      </c>
      <c r="AU100" s="24" t="s">
        <v>77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214</v>
      </c>
      <c r="BM100" s="24" t="s">
        <v>238</v>
      </c>
    </row>
    <row r="101" s="1" customFormat="1">
      <c r="B101" s="46"/>
      <c r="C101" s="74"/>
      <c r="D101" s="235" t="s">
        <v>2355</v>
      </c>
      <c r="E101" s="74"/>
      <c r="F101" s="292" t="s">
        <v>2454</v>
      </c>
      <c r="G101" s="74"/>
      <c r="H101" s="74"/>
      <c r="I101" s="191"/>
      <c r="J101" s="74"/>
      <c r="K101" s="74"/>
      <c r="L101" s="72"/>
      <c r="M101" s="293"/>
      <c r="N101" s="47"/>
      <c r="O101" s="47"/>
      <c r="P101" s="47"/>
      <c r="Q101" s="47"/>
      <c r="R101" s="47"/>
      <c r="S101" s="47"/>
      <c r="T101" s="95"/>
      <c r="AT101" s="24" t="s">
        <v>2355</v>
      </c>
      <c r="AU101" s="24" t="s">
        <v>77</v>
      </c>
    </row>
    <row r="102" s="1" customFormat="1" ht="16.5" customHeight="1">
      <c r="B102" s="46"/>
      <c r="C102" s="221" t="s">
        <v>69</v>
      </c>
      <c r="D102" s="221" t="s">
        <v>176</v>
      </c>
      <c r="E102" s="222" t="s">
        <v>2459</v>
      </c>
      <c r="F102" s="223" t="s">
        <v>2460</v>
      </c>
      <c r="G102" s="224" t="s">
        <v>2158</v>
      </c>
      <c r="H102" s="225">
        <v>5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214</v>
      </c>
      <c r="AT102" s="24" t="s">
        <v>176</v>
      </c>
      <c r="AU102" s="24" t="s">
        <v>77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214</v>
      </c>
      <c r="BM102" s="24" t="s">
        <v>243</v>
      </c>
    </row>
    <row r="103" s="1" customFormat="1">
      <c r="B103" s="46"/>
      <c r="C103" s="74"/>
      <c r="D103" s="235" t="s">
        <v>2355</v>
      </c>
      <c r="E103" s="74"/>
      <c r="F103" s="292" t="s">
        <v>2454</v>
      </c>
      <c r="G103" s="74"/>
      <c r="H103" s="74"/>
      <c r="I103" s="191"/>
      <c r="J103" s="74"/>
      <c r="K103" s="74"/>
      <c r="L103" s="72"/>
      <c r="M103" s="293"/>
      <c r="N103" s="47"/>
      <c r="O103" s="47"/>
      <c r="P103" s="47"/>
      <c r="Q103" s="47"/>
      <c r="R103" s="47"/>
      <c r="S103" s="47"/>
      <c r="T103" s="95"/>
      <c r="AT103" s="24" t="s">
        <v>2355</v>
      </c>
      <c r="AU103" s="24" t="s">
        <v>77</v>
      </c>
    </row>
    <row r="104" s="1" customFormat="1" ht="16.5" customHeight="1">
      <c r="B104" s="46"/>
      <c r="C104" s="221" t="s">
        <v>69</v>
      </c>
      <c r="D104" s="221" t="s">
        <v>176</v>
      </c>
      <c r="E104" s="222" t="s">
        <v>2461</v>
      </c>
      <c r="F104" s="223" t="s">
        <v>2462</v>
      </c>
      <c r="G104" s="224" t="s">
        <v>2158</v>
      </c>
      <c r="H104" s="225">
        <v>12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214</v>
      </c>
      <c r="AT104" s="24" t="s">
        <v>176</v>
      </c>
      <c r="AU104" s="24" t="s">
        <v>77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214</v>
      </c>
      <c r="BM104" s="24" t="s">
        <v>247</v>
      </c>
    </row>
    <row r="105" s="1" customFormat="1" ht="16.5" customHeight="1">
      <c r="B105" s="46"/>
      <c r="C105" s="221" t="s">
        <v>69</v>
      </c>
      <c r="D105" s="221" t="s">
        <v>176</v>
      </c>
      <c r="E105" s="222" t="s">
        <v>2463</v>
      </c>
      <c r="F105" s="223" t="s">
        <v>2464</v>
      </c>
      <c r="G105" s="224" t="s">
        <v>2158</v>
      </c>
      <c r="H105" s="225">
        <v>6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214</v>
      </c>
      <c r="AT105" s="24" t="s">
        <v>176</v>
      </c>
      <c r="AU105" s="24" t="s">
        <v>77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214</v>
      </c>
      <c r="BM105" s="24" t="s">
        <v>252</v>
      </c>
    </row>
    <row r="106" s="1" customFormat="1" ht="16.5" customHeight="1">
      <c r="B106" s="46"/>
      <c r="C106" s="221" t="s">
        <v>69</v>
      </c>
      <c r="D106" s="221" t="s">
        <v>176</v>
      </c>
      <c r="E106" s="222" t="s">
        <v>2465</v>
      </c>
      <c r="F106" s="223" t="s">
        <v>2466</v>
      </c>
      <c r="G106" s="224" t="s">
        <v>2158</v>
      </c>
      <c r="H106" s="225">
        <v>4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214</v>
      </c>
      <c r="AT106" s="24" t="s">
        <v>176</v>
      </c>
      <c r="AU106" s="24" t="s">
        <v>77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214</v>
      </c>
      <c r="BM106" s="24" t="s">
        <v>256</v>
      </c>
    </row>
    <row r="107" s="1" customFormat="1" ht="16.5" customHeight="1">
      <c r="B107" s="46"/>
      <c r="C107" s="221" t="s">
        <v>69</v>
      </c>
      <c r="D107" s="221" t="s">
        <v>176</v>
      </c>
      <c r="E107" s="222" t="s">
        <v>2467</v>
      </c>
      <c r="F107" s="223" t="s">
        <v>2468</v>
      </c>
      <c r="G107" s="224" t="s">
        <v>2158</v>
      </c>
      <c r="H107" s="225">
        <v>5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214</v>
      </c>
      <c r="AT107" s="24" t="s">
        <v>176</v>
      </c>
      <c r="AU107" s="24" t="s">
        <v>77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214</v>
      </c>
      <c r="BM107" s="24" t="s">
        <v>262</v>
      </c>
    </row>
    <row r="108" s="1" customFormat="1" ht="25.5" customHeight="1">
      <c r="B108" s="46"/>
      <c r="C108" s="221" t="s">
        <v>69</v>
      </c>
      <c r="D108" s="221" t="s">
        <v>176</v>
      </c>
      <c r="E108" s="222" t="s">
        <v>2469</v>
      </c>
      <c r="F108" s="223" t="s">
        <v>2470</v>
      </c>
      <c r="G108" s="224" t="s">
        <v>2158</v>
      </c>
      <c r="H108" s="225">
        <v>2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214</v>
      </c>
      <c r="AT108" s="24" t="s">
        <v>176</v>
      </c>
      <c r="AU108" s="24" t="s">
        <v>77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214</v>
      </c>
      <c r="BM108" s="24" t="s">
        <v>266</v>
      </c>
    </row>
    <row r="109" s="1" customFormat="1" ht="25.5" customHeight="1">
      <c r="B109" s="46"/>
      <c r="C109" s="221" t="s">
        <v>69</v>
      </c>
      <c r="D109" s="221" t="s">
        <v>176</v>
      </c>
      <c r="E109" s="222" t="s">
        <v>2471</v>
      </c>
      <c r="F109" s="223" t="s">
        <v>2472</v>
      </c>
      <c r="G109" s="224" t="s">
        <v>2158</v>
      </c>
      <c r="H109" s="225">
        <v>3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214</v>
      </c>
      <c r="AT109" s="24" t="s">
        <v>176</v>
      </c>
      <c r="AU109" s="24" t="s">
        <v>77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214</v>
      </c>
      <c r="BM109" s="24" t="s">
        <v>269</v>
      </c>
    </row>
    <row r="110" s="1" customFormat="1" ht="16.5" customHeight="1">
      <c r="B110" s="46"/>
      <c r="C110" s="221" t="s">
        <v>69</v>
      </c>
      <c r="D110" s="221" t="s">
        <v>176</v>
      </c>
      <c r="E110" s="222" t="s">
        <v>2473</v>
      </c>
      <c r="F110" s="223" t="s">
        <v>2474</v>
      </c>
      <c r="G110" s="224" t="s">
        <v>2158</v>
      </c>
      <c r="H110" s="225">
        <v>1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214</v>
      </c>
      <c r="AT110" s="24" t="s">
        <v>176</v>
      </c>
      <c r="AU110" s="24" t="s">
        <v>77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214</v>
      </c>
      <c r="BM110" s="24" t="s">
        <v>273</v>
      </c>
    </row>
    <row r="111" s="1" customFormat="1" ht="16.5" customHeight="1">
      <c r="B111" s="46"/>
      <c r="C111" s="221" t="s">
        <v>69</v>
      </c>
      <c r="D111" s="221" t="s">
        <v>176</v>
      </c>
      <c r="E111" s="222" t="s">
        <v>2475</v>
      </c>
      <c r="F111" s="223" t="s">
        <v>2476</v>
      </c>
      <c r="G111" s="224" t="s">
        <v>2158</v>
      </c>
      <c r="H111" s="225">
        <v>1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214</v>
      </c>
      <c r="AT111" s="24" t="s">
        <v>176</v>
      </c>
      <c r="AU111" s="24" t="s">
        <v>77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214</v>
      </c>
      <c r="BM111" s="24" t="s">
        <v>277</v>
      </c>
    </row>
    <row r="112" s="1" customFormat="1" ht="25.5" customHeight="1">
      <c r="B112" s="46"/>
      <c r="C112" s="221" t="s">
        <v>69</v>
      </c>
      <c r="D112" s="221" t="s">
        <v>176</v>
      </c>
      <c r="E112" s="222" t="s">
        <v>2477</v>
      </c>
      <c r="F112" s="223" t="s">
        <v>2478</v>
      </c>
      <c r="G112" s="224" t="s">
        <v>2158</v>
      </c>
      <c r="H112" s="225">
        <v>5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40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214</v>
      </c>
      <c r="AT112" s="24" t="s">
        <v>176</v>
      </c>
      <c r="AU112" s="24" t="s">
        <v>77</v>
      </c>
      <c r="AY112" s="24" t="s">
        <v>174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77</v>
      </c>
      <c r="BK112" s="232">
        <f>ROUND(I112*H112,2)</f>
        <v>0</v>
      </c>
      <c r="BL112" s="24" t="s">
        <v>214</v>
      </c>
      <c r="BM112" s="24" t="s">
        <v>281</v>
      </c>
    </row>
    <row r="113" s="1" customFormat="1" ht="25.5" customHeight="1">
      <c r="B113" s="46"/>
      <c r="C113" s="221" t="s">
        <v>69</v>
      </c>
      <c r="D113" s="221" t="s">
        <v>176</v>
      </c>
      <c r="E113" s="222" t="s">
        <v>2479</v>
      </c>
      <c r="F113" s="223" t="s">
        <v>2480</v>
      </c>
      <c r="G113" s="224" t="s">
        <v>2158</v>
      </c>
      <c r="H113" s="225">
        <v>2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214</v>
      </c>
      <c r="AT113" s="24" t="s">
        <v>176</v>
      </c>
      <c r="AU113" s="24" t="s">
        <v>77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214</v>
      </c>
      <c r="BM113" s="24" t="s">
        <v>284</v>
      </c>
    </row>
    <row r="114" s="1" customFormat="1" ht="16.5" customHeight="1">
      <c r="B114" s="46"/>
      <c r="C114" s="221" t="s">
        <v>69</v>
      </c>
      <c r="D114" s="221" t="s">
        <v>176</v>
      </c>
      <c r="E114" s="222" t="s">
        <v>2481</v>
      </c>
      <c r="F114" s="223" t="s">
        <v>2482</v>
      </c>
      <c r="G114" s="224" t="s">
        <v>2158</v>
      </c>
      <c r="H114" s="225">
        <v>4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40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214</v>
      </c>
      <c r="AT114" s="24" t="s">
        <v>176</v>
      </c>
      <c r="AU114" s="24" t="s">
        <v>77</v>
      </c>
      <c r="AY114" s="24" t="s">
        <v>174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77</v>
      </c>
      <c r="BK114" s="232">
        <f>ROUND(I114*H114,2)</f>
        <v>0</v>
      </c>
      <c r="BL114" s="24" t="s">
        <v>214</v>
      </c>
      <c r="BM114" s="24" t="s">
        <v>288</v>
      </c>
    </row>
    <row r="115" s="1" customFormat="1" ht="16.5" customHeight="1">
      <c r="B115" s="46"/>
      <c r="C115" s="221" t="s">
        <v>69</v>
      </c>
      <c r="D115" s="221" t="s">
        <v>176</v>
      </c>
      <c r="E115" s="222" t="s">
        <v>2483</v>
      </c>
      <c r="F115" s="223" t="s">
        <v>2484</v>
      </c>
      <c r="G115" s="224" t="s">
        <v>2158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214</v>
      </c>
      <c r="AT115" s="24" t="s">
        <v>176</v>
      </c>
      <c r="AU115" s="24" t="s">
        <v>77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214</v>
      </c>
      <c r="BM115" s="24" t="s">
        <v>292</v>
      </c>
    </row>
    <row r="116" s="1" customFormat="1" ht="16.5" customHeight="1">
      <c r="B116" s="46"/>
      <c r="C116" s="221" t="s">
        <v>69</v>
      </c>
      <c r="D116" s="221" t="s">
        <v>176</v>
      </c>
      <c r="E116" s="222" t="s">
        <v>2485</v>
      </c>
      <c r="F116" s="223" t="s">
        <v>2486</v>
      </c>
      <c r="G116" s="224" t="s">
        <v>2158</v>
      </c>
      <c r="H116" s="225">
        <v>7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40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214</v>
      </c>
      <c r="AT116" s="24" t="s">
        <v>176</v>
      </c>
      <c r="AU116" s="24" t="s">
        <v>77</v>
      </c>
      <c r="AY116" s="24" t="s">
        <v>174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77</v>
      </c>
      <c r="BK116" s="232">
        <f>ROUND(I116*H116,2)</f>
        <v>0</v>
      </c>
      <c r="BL116" s="24" t="s">
        <v>214</v>
      </c>
      <c r="BM116" s="24" t="s">
        <v>299</v>
      </c>
    </row>
    <row r="117" s="1" customFormat="1" ht="16.5" customHeight="1">
      <c r="B117" s="46"/>
      <c r="C117" s="221" t="s">
        <v>69</v>
      </c>
      <c r="D117" s="221" t="s">
        <v>176</v>
      </c>
      <c r="E117" s="222" t="s">
        <v>2487</v>
      </c>
      <c r="F117" s="223" t="s">
        <v>2488</v>
      </c>
      <c r="G117" s="224" t="s">
        <v>2158</v>
      </c>
      <c r="H117" s="225">
        <v>5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214</v>
      </c>
      <c r="AT117" s="24" t="s">
        <v>176</v>
      </c>
      <c r="AU117" s="24" t="s">
        <v>77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214</v>
      </c>
      <c r="BM117" s="24" t="s">
        <v>306</v>
      </c>
    </row>
    <row r="118" s="1" customFormat="1" ht="38.25" customHeight="1">
      <c r="B118" s="46"/>
      <c r="C118" s="221" t="s">
        <v>69</v>
      </c>
      <c r="D118" s="221" t="s">
        <v>176</v>
      </c>
      <c r="E118" s="222" t="s">
        <v>2489</v>
      </c>
      <c r="F118" s="223" t="s">
        <v>2490</v>
      </c>
      <c r="G118" s="224" t="s">
        <v>261</v>
      </c>
      <c r="H118" s="225">
        <v>50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214</v>
      </c>
      <c r="AT118" s="24" t="s">
        <v>176</v>
      </c>
      <c r="AU118" s="24" t="s">
        <v>77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214</v>
      </c>
      <c r="BM118" s="24" t="s">
        <v>312</v>
      </c>
    </row>
    <row r="119" s="1" customFormat="1">
      <c r="B119" s="46"/>
      <c r="C119" s="74"/>
      <c r="D119" s="235" t="s">
        <v>2355</v>
      </c>
      <c r="E119" s="74"/>
      <c r="F119" s="292" t="s">
        <v>2393</v>
      </c>
      <c r="G119" s="74"/>
      <c r="H119" s="74"/>
      <c r="I119" s="191"/>
      <c r="J119" s="74"/>
      <c r="K119" s="74"/>
      <c r="L119" s="72"/>
      <c r="M119" s="293"/>
      <c r="N119" s="47"/>
      <c r="O119" s="47"/>
      <c r="P119" s="47"/>
      <c r="Q119" s="47"/>
      <c r="R119" s="47"/>
      <c r="S119" s="47"/>
      <c r="T119" s="95"/>
      <c r="AT119" s="24" t="s">
        <v>2355</v>
      </c>
      <c r="AU119" s="24" t="s">
        <v>77</v>
      </c>
    </row>
    <row r="120" s="1" customFormat="1" ht="16.5" customHeight="1">
      <c r="B120" s="46"/>
      <c r="C120" s="221" t="s">
        <v>69</v>
      </c>
      <c r="D120" s="221" t="s">
        <v>176</v>
      </c>
      <c r="E120" s="222" t="s">
        <v>2491</v>
      </c>
      <c r="F120" s="223" t="s">
        <v>2492</v>
      </c>
      <c r="G120" s="224" t="s">
        <v>2158</v>
      </c>
      <c r="H120" s="225">
        <v>17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40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214</v>
      </c>
      <c r="AT120" s="24" t="s">
        <v>176</v>
      </c>
      <c r="AU120" s="24" t="s">
        <v>77</v>
      </c>
      <c r="AY120" s="24" t="s">
        <v>174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77</v>
      </c>
      <c r="BK120" s="232">
        <f>ROUND(I120*H120,2)</f>
        <v>0</v>
      </c>
      <c r="BL120" s="24" t="s">
        <v>214</v>
      </c>
      <c r="BM120" s="24" t="s">
        <v>317</v>
      </c>
    </row>
    <row r="121" s="1" customFormat="1" ht="16.5" customHeight="1">
      <c r="B121" s="46"/>
      <c r="C121" s="221" t="s">
        <v>69</v>
      </c>
      <c r="D121" s="221" t="s">
        <v>176</v>
      </c>
      <c r="E121" s="222" t="s">
        <v>2493</v>
      </c>
      <c r="F121" s="223" t="s">
        <v>2494</v>
      </c>
      <c r="G121" s="224" t="s">
        <v>2158</v>
      </c>
      <c r="H121" s="225">
        <v>4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214</v>
      </c>
      <c r="AT121" s="24" t="s">
        <v>176</v>
      </c>
      <c r="AU121" s="24" t="s">
        <v>77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214</v>
      </c>
      <c r="BM121" s="24" t="s">
        <v>323</v>
      </c>
    </row>
    <row r="122" s="1" customFormat="1" ht="16.5" customHeight="1">
      <c r="B122" s="46"/>
      <c r="C122" s="221" t="s">
        <v>69</v>
      </c>
      <c r="D122" s="221" t="s">
        <v>176</v>
      </c>
      <c r="E122" s="222" t="s">
        <v>2495</v>
      </c>
      <c r="F122" s="223" t="s">
        <v>2496</v>
      </c>
      <c r="G122" s="224" t="s">
        <v>2158</v>
      </c>
      <c r="H122" s="225">
        <v>5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214</v>
      </c>
      <c r="AT122" s="24" t="s">
        <v>176</v>
      </c>
      <c r="AU122" s="24" t="s">
        <v>77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214</v>
      </c>
      <c r="BM122" s="24" t="s">
        <v>326</v>
      </c>
    </row>
    <row r="123" s="1" customFormat="1" ht="16.5" customHeight="1">
      <c r="B123" s="46"/>
      <c r="C123" s="221" t="s">
        <v>69</v>
      </c>
      <c r="D123" s="221" t="s">
        <v>176</v>
      </c>
      <c r="E123" s="222" t="s">
        <v>2497</v>
      </c>
      <c r="F123" s="223" t="s">
        <v>2498</v>
      </c>
      <c r="G123" s="224" t="s">
        <v>2158</v>
      </c>
      <c r="H123" s="225">
        <v>2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214</v>
      </c>
      <c r="AT123" s="24" t="s">
        <v>176</v>
      </c>
      <c r="AU123" s="24" t="s">
        <v>77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214</v>
      </c>
      <c r="BM123" s="24" t="s">
        <v>331</v>
      </c>
    </row>
    <row r="124" s="1" customFormat="1" ht="16.5" customHeight="1">
      <c r="B124" s="46"/>
      <c r="C124" s="221" t="s">
        <v>69</v>
      </c>
      <c r="D124" s="221" t="s">
        <v>176</v>
      </c>
      <c r="E124" s="222" t="s">
        <v>2499</v>
      </c>
      <c r="F124" s="223" t="s">
        <v>2500</v>
      </c>
      <c r="G124" s="224" t="s">
        <v>2158</v>
      </c>
      <c r="H124" s="225">
        <v>13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40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214</v>
      </c>
      <c r="AT124" s="24" t="s">
        <v>176</v>
      </c>
      <c r="AU124" s="24" t="s">
        <v>77</v>
      </c>
      <c r="AY124" s="24" t="s">
        <v>174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77</v>
      </c>
      <c r="BK124" s="232">
        <f>ROUND(I124*H124,2)</f>
        <v>0</v>
      </c>
      <c r="BL124" s="24" t="s">
        <v>214</v>
      </c>
      <c r="BM124" s="24" t="s">
        <v>335</v>
      </c>
    </row>
    <row r="125" s="1" customFormat="1" ht="16.5" customHeight="1">
      <c r="B125" s="46"/>
      <c r="C125" s="221" t="s">
        <v>69</v>
      </c>
      <c r="D125" s="221" t="s">
        <v>176</v>
      </c>
      <c r="E125" s="222" t="s">
        <v>2501</v>
      </c>
      <c r="F125" s="223" t="s">
        <v>2502</v>
      </c>
      <c r="G125" s="224" t="s">
        <v>1038</v>
      </c>
      <c r="H125" s="276"/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40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214</v>
      </c>
      <c r="AT125" s="24" t="s">
        <v>176</v>
      </c>
      <c r="AU125" s="24" t="s">
        <v>77</v>
      </c>
      <c r="AY125" s="24" t="s">
        <v>174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77</v>
      </c>
      <c r="BK125" s="232">
        <f>ROUND(I125*H125,2)</f>
        <v>0</v>
      </c>
      <c r="BL125" s="24" t="s">
        <v>214</v>
      </c>
      <c r="BM125" s="24" t="s">
        <v>341</v>
      </c>
    </row>
    <row r="126" s="10" customFormat="1" ht="37.44" customHeight="1">
      <c r="B126" s="205"/>
      <c r="C126" s="206"/>
      <c r="D126" s="207" t="s">
        <v>68</v>
      </c>
      <c r="E126" s="208" t="s">
        <v>2503</v>
      </c>
      <c r="F126" s="208" t="s">
        <v>2504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SUM(P127:P131)</f>
        <v>0</v>
      </c>
      <c r="Q126" s="213"/>
      <c r="R126" s="214">
        <f>SUM(R127:R131)</f>
        <v>0</v>
      </c>
      <c r="S126" s="213"/>
      <c r="T126" s="215">
        <f>SUM(T127:T131)</f>
        <v>0</v>
      </c>
      <c r="AR126" s="216" t="s">
        <v>77</v>
      </c>
      <c r="AT126" s="217" t="s">
        <v>68</v>
      </c>
      <c r="AU126" s="217" t="s">
        <v>69</v>
      </c>
      <c r="AY126" s="216" t="s">
        <v>174</v>
      </c>
      <c r="BK126" s="218">
        <f>SUM(BK127:BK131)</f>
        <v>0</v>
      </c>
    </row>
    <row r="127" s="1" customFormat="1" ht="25.5" customHeight="1">
      <c r="B127" s="46"/>
      <c r="C127" s="221" t="s">
        <v>69</v>
      </c>
      <c r="D127" s="221" t="s">
        <v>176</v>
      </c>
      <c r="E127" s="222" t="s">
        <v>2505</v>
      </c>
      <c r="F127" s="223" t="s">
        <v>2506</v>
      </c>
      <c r="G127" s="224" t="s">
        <v>179</v>
      </c>
      <c r="H127" s="225">
        <v>4.5999999999999996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77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347</v>
      </c>
    </row>
    <row r="128" s="1" customFormat="1" ht="25.5" customHeight="1">
      <c r="B128" s="46"/>
      <c r="C128" s="221" t="s">
        <v>69</v>
      </c>
      <c r="D128" s="221" t="s">
        <v>176</v>
      </c>
      <c r="E128" s="222" t="s">
        <v>2507</v>
      </c>
      <c r="F128" s="223" t="s">
        <v>2508</v>
      </c>
      <c r="G128" s="224" t="s">
        <v>179</v>
      </c>
      <c r="H128" s="225">
        <v>2.2999999999999998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77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353</v>
      </c>
    </row>
    <row r="129" s="1" customFormat="1" ht="16.5" customHeight="1">
      <c r="B129" s="46"/>
      <c r="C129" s="221" t="s">
        <v>69</v>
      </c>
      <c r="D129" s="221" t="s">
        <v>176</v>
      </c>
      <c r="E129" s="222" t="s">
        <v>2416</v>
      </c>
      <c r="F129" s="223" t="s">
        <v>2417</v>
      </c>
      <c r="G129" s="224" t="s">
        <v>179</v>
      </c>
      <c r="H129" s="225">
        <v>2.2999999999999998</v>
      </c>
      <c r="I129" s="226"/>
      <c r="J129" s="227">
        <f>ROUND(I129*H129,2)</f>
        <v>0</v>
      </c>
      <c r="K129" s="223" t="s">
        <v>21</v>
      </c>
      <c r="L129" s="72"/>
      <c r="M129" s="228" t="s">
        <v>21</v>
      </c>
      <c r="N129" s="229" t="s">
        <v>40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181</v>
      </c>
      <c r="AT129" s="24" t="s">
        <v>176</v>
      </c>
      <c r="AU129" s="24" t="s">
        <v>77</v>
      </c>
      <c r="AY129" s="24" t="s">
        <v>174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77</v>
      </c>
      <c r="BK129" s="232">
        <f>ROUND(I129*H129,2)</f>
        <v>0</v>
      </c>
      <c r="BL129" s="24" t="s">
        <v>181</v>
      </c>
      <c r="BM129" s="24" t="s">
        <v>357</v>
      </c>
    </row>
    <row r="130" s="1" customFormat="1" ht="16.5" customHeight="1">
      <c r="B130" s="46"/>
      <c r="C130" s="221" t="s">
        <v>69</v>
      </c>
      <c r="D130" s="221" t="s">
        <v>176</v>
      </c>
      <c r="E130" s="222" t="s">
        <v>2418</v>
      </c>
      <c r="F130" s="223" t="s">
        <v>2419</v>
      </c>
      <c r="G130" s="224" t="s">
        <v>179</v>
      </c>
      <c r="H130" s="225">
        <v>4.5999999999999996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40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181</v>
      </c>
      <c r="AT130" s="24" t="s">
        <v>176</v>
      </c>
      <c r="AU130" s="24" t="s">
        <v>77</v>
      </c>
      <c r="AY130" s="24" t="s">
        <v>174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77</v>
      </c>
      <c r="BK130" s="232">
        <f>ROUND(I130*H130,2)</f>
        <v>0</v>
      </c>
      <c r="BL130" s="24" t="s">
        <v>181</v>
      </c>
      <c r="BM130" s="24" t="s">
        <v>366</v>
      </c>
    </row>
    <row r="131" s="1" customFormat="1" ht="16.5" customHeight="1">
      <c r="B131" s="46"/>
      <c r="C131" s="221" t="s">
        <v>69</v>
      </c>
      <c r="D131" s="221" t="s">
        <v>176</v>
      </c>
      <c r="E131" s="222" t="s">
        <v>2422</v>
      </c>
      <c r="F131" s="223" t="s">
        <v>2423</v>
      </c>
      <c r="G131" s="224" t="s">
        <v>179</v>
      </c>
      <c r="H131" s="225">
        <v>2.2999999999999998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77" t="s">
        <v>40</v>
      </c>
      <c r="O131" s="278"/>
      <c r="P131" s="279">
        <f>O131*H131</f>
        <v>0</v>
      </c>
      <c r="Q131" s="279">
        <v>0</v>
      </c>
      <c r="R131" s="279">
        <f>Q131*H131</f>
        <v>0</v>
      </c>
      <c r="S131" s="279">
        <v>0</v>
      </c>
      <c r="T131" s="280">
        <f>S131*H131</f>
        <v>0</v>
      </c>
      <c r="AR131" s="24" t="s">
        <v>181</v>
      </c>
      <c r="AT131" s="24" t="s">
        <v>176</v>
      </c>
      <c r="AU131" s="24" t="s">
        <v>77</v>
      </c>
      <c r="AY131" s="24" t="s">
        <v>174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77</v>
      </c>
      <c r="BK131" s="232">
        <f>ROUND(I131*H131,2)</f>
        <v>0</v>
      </c>
      <c r="BL131" s="24" t="s">
        <v>181</v>
      </c>
      <c r="BM131" s="24" t="s">
        <v>370</v>
      </c>
    </row>
    <row r="132" s="1" customFormat="1" ht="6.96" customHeight="1">
      <c r="B132" s="67"/>
      <c r="C132" s="68"/>
      <c r="D132" s="68"/>
      <c r="E132" s="68"/>
      <c r="F132" s="68"/>
      <c r="G132" s="68"/>
      <c r="H132" s="68"/>
      <c r="I132" s="166"/>
      <c r="J132" s="68"/>
      <c r="K132" s="68"/>
      <c r="L132" s="72"/>
    </row>
  </sheetData>
  <sheetProtection sheet="1" autoFilter="0" formatColumns="0" formatRows="0" objects="1" scenarios="1" spinCount="100000" saltValue="qe2AQezwPKNhoQkCuQdTQ3JjlHG9UzagBEk8ppkwD0DUTy71b7mxs+BR+mooW5k7bdDxl9aBrUd7Y2AjZriKHg==" hashValue="b5QajJxIJYIaaHR2nLMy0kv/TNHnQiInvheX7WLiZtMuP+vvbRxHS2bZsOn1wdus9sX9Dg8YY2ndENhOz3UDXw==" algorithmName="SHA-512" password="CC35"/>
  <autoFilter ref="C77:K13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2509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57" customHeight="1">
      <c r="B24" s="148"/>
      <c r="C24" s="149"/>
      <c r="D24" s="149"/>
      <c r="E24" s="44" t="s">
        <v>2510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ROUND(SUM(BE78:BE109), 2)</f>
        <v>0</v>
      </c>
      <c r="G30" s="47"/>
      <c r="H30" s="47"/>
      <c r="I30" s="158">
        <v>0.20999999999999999</v>
      </c>
      <c r="J30" s="157">
        <f>ROUND(ROUND((SUM(BE78:BE109)),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ROUND(SUM(BF78:BF109), 2)</f>
        <v>0</v>
      </c>
      <c r="G31" s="47"/>
      <c r="H31" s="47"/>
      <c r="I31" s="158">
        <v>0.14999999999999999</v>
      </c>
      <c r="J31" s="157">
        <f>ROUND(ROUND((SUM(BF78:BF109)),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ROUND(SUM(BG78:BG109),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ROUND(SUM(BH78:BH109),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ROUND(SUM(BI78:BI109),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 xml:space="preserve">1.4.1c -  ZAŘIZOVACÍ PŘEDMĚTY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2511</v>
      </c>
      <c r="E57" s="180"/>
      <c r="F57" s="180"/>
      <c r="G57" s="180"/>
      <c r="H57" s="180"/>
      <c r="I57" s="181"/>
      <c r="J57" s="182">
        <f>J79</f>
        <v>0</v>
      </c>
      <c r="K57" s="183"/>
    </row>
    <row r="58" s="7" customFormat="1" ht="24.96" customHeight="1">
      <c r="B58" s="177"/>
      <c r="C58" s="178"/>
      <c r="D58" s="179" t="s">
        <v>2512</v>
      </c>
      <c r="E58" s="180"/>
      <c r="F58" s="180"/>
      <c r="G58" s="180"/>
      <c r="H58" s="180"/>
      <c r="I58" s="181"/>
      <c r="J58" s="182">
        <f>J98</f>
        <v>0</v>
      </c>
      <c r="K58" s="183"/>
    </row>
    <row r="59" s="1" customFormat="1" ht="21.84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="1" customFormat="1" ht="6.96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="1" customFormat="1" ht="6.96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="1" customFormat="1" ht="36.96" customHeight="1">
      <c r="B65" s="46"/>
      <c r="C65" s="73" t="s">
        <v>158</v>
      </c>
      <c r="D65" s="74"/>
      <c r="E65" s="74"/>
      <c r="F65" s="74"/>
      <c r="G65" s="74"/>
      <c r="H65" s="74"/>
      <c r="I65" s="191"/>
      <c r="J65" s="74"/>
      <c r="K65" s="74"/>
      <c r="L65" s="72"/>
    </row>
    <row r="66" s="1" customFormat="1" ht="6.96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="1" customFormat="1" ht="16.5" customHeight="1">
      <c r="B68" s="46"/>
      <c r="C68" s="74"/>
      <c r="D68" s="74"/>
      <c r="E68" s="192" t="str">
        <f>E7</f>
        <v>Rekonstrukce objektu Pernerova 29/383, k.ú. Karlín, Praha 8</v>
      </c>
      <c r="F68" s="76"/>
      <c r="G68" s="76"/>
      <c r="H68" s="76"/>
      <c r="I68" s="191"/>
      <c r="J68" s="74"/>
      <c r="K68" s="74"/>
      <c r="L68" s="72"/>
    </row>
    <row r="69" s="1" customFormat="1" ht="14.4" customHeight="1">
      <c r="B69" s="46"/>
      <c r="C69" s="76" t="s">
        <v>125</v>
      </c>
      <c r="D69" s="74"/>
      <c r="E69" s="74"/>
      <c r="F69" s="74"/>
      <c r="G69" s="74"/>
      <c r="H69" s="74"/>
      <c r="I69" s="191"/>
      <c r="J69" s="74"/>
      <c r="K69" s="74"/>
      <c r="L69" s="72"/>
    </row>
    <row r="70" s="1" customFormat="1" ht="17.25" customHeight="1">
      <c r="B70" s="46"/>
      <c r="C70" s="74"/>
      <c r="D70" s="74"/>
      <c r="E70" s="82" t="str">
        <f>E9</f>
        <v xml:space="preserve">1.4.1c -  ZAŘIZOVACÍ PŘEDMĚTY</v>
      </c>
      <c r="F70" s="74"/>
      <c r="G70" s="74"/>
      <c r="H70" s="74"/>
      <c r="I70" s="191"/>
      <c r="J70" s="74"/>
      <c r="K70" s="74"/>
      <c r="L70" s="72"/>
    </row>
    <row r="71" s="1" customFormat="1" ht="6.96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="1" customFormat="1" ht="18" customHeight="1">
      <c r="B72" s="46"/>
      <c r="C72" s="76" t="s">
        <v>23</v>
      </c>
      <c r="D72" s="74"/>
      <c r="E72" s="74"/>
      <c r="F72" s="193" t="str">
        <f>F12</f>
        <v xml:space="preserve"> </v>
      </c>
      <c r="G72" s="74"/>
      <c r="H72" s="74"/>
      <c r="I72" s="194" t="s">
        <v>25</v>
      </c>
      <c r="J72" s="85" t="str">
        <f>IF(J12="","",J12)</f>
        <v>7.8.2017</v>
      </c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="1" customFormat="1">
      <c r="B74" s="46"/>
      <c r="C74" s="76" t="s">
        <v>27</v>
      </c>
      <c r="D74" s="74"/>
      <c r="E74" s="74"/>
      <c r="F74" s="193" t="str">
        <f>E15</f>
        <v xml:space="preserve"> </v>
      </c>
      <c r="G74" s="74"/>
      <c r="H74" s="74"/>
      <c r="I74" s="194" t="s">
        <v>32</v>
      </c>
      <c r="J74" s="193" t="str">
        <f>E21</f>
        <v xml:space="preserve"> </v>
      </c>
      <c r="K74" s="74"/>
      <c r="L74" s="72"/>
    </row>
    <row r="75" s="1" customFormat="1" ht="14.4" customHeight="1">
      <c r="B75" s="46"/>
      <c r="C75" s="76" t="s">
        <v>30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="1" customFormat="1" ht="10.32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="9" customFormat="1" ht="29.28" customHeight="1">
      <c r="B77" s="195"/>
      <c r="C77" s="196" t="s">
        <v>159</v>
      </c>
      <c r="D77" s="197" t="s">
        <v>54</v>
      </c>
      <c r="E77" s="197" t="s">
        <v>50</v>
      </c>
      <c r="F77" s="197" t="s">
        <v>160</v>
      </c>
      <c r="G77" s="197" t="s">
        <v>161</v>
      </c>
      <c r="H77" s="197" t="s">
        <v>162</v>
      </c>
      <c r="I77" s="198" t="s">
        <v>163</v>
      </c>
      <c r="J77" s="197" t="s">
        <v>129</v>
      </c>
      <c r="K77" s="199" t="s">
        <v>164</v>
      </c>
      <c r="L77" s="200"/>
      <c r="M77" s="102" t="s">
        <v>165</v>
      </c>
      <c r="N77" s="103" t="s">
        <v>39</v>
      </c>
      <c r="O77" s="103" t="s">
        <v>166</v>
      </c>
      <c r="P77" s="103" t="s">
        <v>167</v>
      </c>
      <c r="Q77" s="103" t="s">
        <v>168</v>
      </c>
      <c r="R77" s="103" t="s">
        <v>169</v>
      </c>
      <c r="S77" s="103" t="s">
        <v>170</v>
      </c>
      <c r="T77" s="104" t="s">
        <v>171</v>
      </c>
    </row>
    <row r="78" s="1" customFormat="1" ht="29.28" customHeight="1">
      <c r="B78" s="46"/>
      <c r="C78" s="108" t="s">
        <v>130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P79+P98</f>
        <v>0</v>
      </c>
      <c r="Q78" s="106"/>
      <c r="R78" s="202">
        <f>R79+R98</f>
        <v>0</v>
      </c>
      <c r="S78" s="106"/>
      <c r="T78" s="203">
        <f>T79+T98</f>
        <v>0</v>
      </c>
      <c r="AT78" s="24" t="s">
        <v>68</v>
      </c>
      <c r="AU78" s="24" t="s">
        <v>131</v>
      </c>
      <c r="BK78" s="204">
        <f>BK79+BK98</f>
        <v>0</v>
      </c>
    </row>
    <row r="79" s="10" customFormat="1" ht="37.44" customHeight="1">
      <c r="B79" s="205"/>
      <c r="C79" s="206"/>
      <c r="D79" s="207" t="s">
        <v>68</v>
      </c>
      <c r="E79" s="208" t="s">
        <v>2352</v>
      </c>
      <c r="F79" s="208" t="s">
        <v>2513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SUM(P80:P97)</f>
        <v>0</v>
      </c>
      <c r="Q79" s="213"/>
      <c r="R79" s="214">
        <f>SUM(R80:R97)</f>
        <v>0</v>
      </c>
      <c r="S79" s="213"/>
      <c r="T79" s="215">
        <f>SUM(T80:T97)</f>
        <v>0</v>
      </c>
      <c r="AR79" s="216" t="s">
        <v>79</v>
      </c>
      <c r="AT79" s="217" t="s">
        <v>68</v>
      </c>
      <c r="AU79" s="217" t="s">
        <v>69</v>
      </c>
      <c r="AY79" s="216" t="s">
        <v>174</v>
      </c>
      <c r="BK79" s="218">
        <f>SUM(BK80:BK97)</f>
        <v>0</v>
      </c>
    </row>
    <row r="80" s="1" customFormat="1" ht="16.5" customHeight="1">
      <c r="B80" s="46"/>
      <c r="C80" s="221" t="s">
        <v>69</v>
      </c>
      <c r="D80" s="221" t="s">
        <v>176</v>
      </c>
      <c r="E80" s="222" t="s">
        <v>2514</v>
      </c>
      <c r="F80" s="223" t="s">
        <v>2515</v>
      </c>
      <c r="G80" s="224" t="s">
        <v>2158</v>
      </c>
      <c r="H80" s="225">
        <v>14</v>
      </c>
      <c r="I80" s="226"/>
      <c r="J80" s="227">
        <f>ROUND(I80*H80,2)</f>
        <v>0</v>
      </c>
      <c r="K80" s="223" t="s">
        <v>21</v>
      </c>
      <c r="L80" s="72"/>
      <c r="M80" s="228" t="s">
        <v>21</v>
      </c>
      <c r="N80" s="229" t="s">
        <v>40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214</v>
      </c>
      <c r="AT80" s="24" t="s">
        <v>176</v>
      </c>
      <c r="AU80" s="24" t="s">
        <v>77</v>
      </c>
      <c r="AY80" s="24" t="s">
        <v>174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77</v>
      </c>
      <c r="BK80" s="232">
        <f>ROUND(I80*H80,2)</f>
        <v>0</v>
      </c>
      <c r="BL80" s="24" t="s">
        <v>214</v>
      </c>
      <c r="BM80" s="24" t="s">
        <v>79</v>
      </c>
    </row>
    <row r="81" s="1" customFormat="1" ht="25.5" customHeight="1">
      <c r="B81" s="46"/>
      <c r="C81" s="221" t="s">
        <v>69</v>
      </c>
      <c r="D81" s="221" t="s">
        <v>176</v>
      </c>
      <c r="E81" s="222" t="s">
        <v>2516</v>
      </c>
      <c r="F81" s="223" t="s">
        <v>2517</v>
      </c>
      <c r="G81" s="224" t="s">
        <v>2158</v>
      </c>
      <c r="H81" s="225">
        <v>14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40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214</v>
      </c>
      <c r="AT81" s="24" t="s">
        <v>176</v>
      </c>
      <c r="AU81" s="24" t="s">
        <v>77</v>
      </c>
      <c r="AY81" s="24" t="s">
        <v>174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77</v>
      </c>
      <c r="BK81" s="232">
        <f>ROUND(I81*H81,2)</f>
        <v>0</v>
      </c>
      <c r="BL81" s="24" t="s">
        <v>214</v>
      </c>
      <c r="BM81" s="24" t="s">
        <v>181</v>
      </c>
    </row>
    <row r="82" s="1" customFormat="1" ht="16.5" customHeight="1">
      <c r="B82" s="46"/>
      <c r="C82" s="221" t="s">
        <v>69</v>
      </c>
      <c r="D82" s="221" t="s">
        <v>176</v>
      </c>
      <c r="E82" s="222" t="s">
        <v>2518</v>
      </c>
      <c r="F82" s="223" t="s">
        <v>2519</v>
      </c>
      <c r="G82" s="224" t="s">
        <v>2158</v>
      </c>
      <c r="H82" s="225">
        <v>14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40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214</v>
      </c>
      <c r="AT82" s="24" t="s">
        <v>176</v>
      </c>
      <c r="AU82" s="24" t="s">
        <v>77</v>
      </c>
      <c r="AY82" s="24" t="s">
        <v>174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77</v>
      </c>
      <c r="BK82" s="232">
        <f>ROUND(I82*H82,2)</f>
        <v>0</v>
      </c>
      <c r="BL82" s="24" t="s">
        <v>214</v>
      </c>
      <c r="BM82" s="24" t="s">
        <v>191</v>
      </c>
    </row>
    <row r="83" s="1" customFormat="1" ht="16.5" customHeight="1">
      <c r="B83" s="46"/>
      <c r="C83" s="221" t="s">
        <v>69</v>
      </c>
      <c r="D83" s="221" t="s">
        <v>176</v>
      </c>
      <c r="E83" s="222" t="s">
        <v>2520</v>
      </c>
      <c r="F83" s="223" t="s">
        <v>2521</v>
      </c>
      <c r="G83" s="224" t="s">
        <v>2158</v>
      </c>
      <c r="H83" s="225">
        <v>14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40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214</v>
      </c>
      <c r="AT83" s="24" t="s">
        <v>176</v>
      </c>
      <c r="AU83" s="24" t="s">
        <v>77</v>
      </c>
      <c r="AY83" s="24" t="s">
        <v>174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77</v>
      </c>
      <c r="BK83" s="232">
        <f>ROUND(I83*H83,2)</f>
        <v>0</v>
      </c>
      <c r="BL83" s="24" t="s">
        <v>214</v>
      </c>
      <c r="BM83" s="24" t="s">
        <v>196</v>
      </c>
    </row>
    <row r="84" s="1" customFormat="1" ht="38.25" customHeight="1">
      <c r="B84" s="46"/>
      <c r="C84" s="221" t="s">
        <v>69</v>
      </c>
      <c r="D84" s="221" t="s">
        <v>176</v>
      </c>
      <c r="E84" s="222" t="s">
        <v>2522</v>
      </c>
      <c r="F84" s="223" t="s">
        <v>2523</v>
      </c>
      <c r="G84" s="224" t="s">
        <v>2158</v>
      </c>
      <c r="H84" s="225">
        <v>20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40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214</v>
      </c>
      <c r="AT84" s="24" t="s">
        <v>176</v>
      </c>
      <c r="AU84" s="24" t="s">
        <v>77</v>
      </c>
      <c r="AY84" s="24" t="s">
        <v>174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77</v>
      </c>
      <c r="BK84" s="232">
        <f>ROUND(I84*H84,2)</f>
        <v>0</v>
      </c>
      <c r="BL84" s="24" t="s">
        <v>214</v>
      </c>
      <c r="BM84" s="24" t="s">
        <v>202</v>
      </c>
    </row>
    <row r="85" s="1" customFormat="1" ht="38.25" customHeight="1">
      <c r="B85" s="46"/>
      <c r="C85" s="221" t="s">
        <v>69</v>
      </c>
      <c r="D85" s="221" t="s">
        <v>176</v>
      </c>
      <c r="E85" s="222" t="s">
        <v>2524</v>
      </c>
      <c r="F85" s="223" t="s">
        <v>2525</v>
      </c>
      <c r="G85" s="224" t="s">
        <v>2158</v>
      </c>
      <c r="H85" s="225">
        <v>2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40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214</v>
      </c>
      <c r="AT85" s="24" t="s">
        <v>176</v>
      </c>
      <c r="AU85" s="24" t="s">
        <v>77</v>
      </c>
      <c r="AY85" s="24" t="s">
        <v>174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77</v>
      </c>
      <c r="BK85" s="232">
        <f>ROUND(I85*H85,2)</f>
        <v>0</v>
      </c>
      <c r="BL85" s="24" t="s">
        <v>214</v>
      </c>
      <c r="BM85" s="24" t="s">
        <v>207</v>
      </c>
    </row>
    <row r="86" s="1" customFormat="1" ht="16.5" customHeight="1">
      <c r="B86" s="46"/>
      <c r="C86" s="221" t="s">
        <v>69</v>
      </c>
      <c r="D86" s="221" t="s">
        <v>176</v>
      </c>
      <c r="E86" s="222" t="s">
        <v>2526</v>
      </c>
      <c r="F86" s="223" t="s">
        <v>2527</v>
      </c>
      <c r="G86" s="224" t="s">
        <v>2158</v>
      </c>
      <c r="H86" s="225">
        <v>22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214</v>
      </c>
      <c r="AT86" s="24" t="s">
        <v>176</v>
      </c>
      <c r="AU86" s="24" t="s">
        <v>77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214</v>
      </c>
      <c r="BM86" s="24" t="s">
        <v>211</v>
      </c>
    </row>
    <row r="87" s="1" customFormat="1" ht="16.5" customHeight="1">
      <c r="B87" s="46"/>
      <c r="C87" s="221" t="s">
        <v>69</v>
      </c>
      <c r="D87" s="221" t="s">
        <v>176</v>
      </c>
      <c r="E87" s="222" t="s">
        <v>2528</v>
      </c>
      <c r="F87" s="223" t="s">
        <v>2529</v>
      </c>
      <c r="G87" s="224" t="s">
        <v>2158</v>
      </c>
      <c r="H87" s="225">
        <v>22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214</v>
      </c>
      <c r="AT87" s="24" t="s">
        <v>176</v>
      </c>
      <c r="AU87" s="24" t="s">
        <v>77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214</v>
      </c>
      <c r="BM87" s="24" t="s">
        <v>214</v>
      </c>
    </row>
    <row r="88" s="1" customFormat="1" ht="25.5" customHeight="1">
      <c r="B88" s="46"/>
      <c r="C88" s="221" t="s">
        <v>69</v>
      </c>
      <c r="D88" s="221" t="s">
        <v>176</v>
      </c>
      <c r="E88" s="222" t="s">
        <v>2530</v>
      </c>
      <c r="F88" s="223" t="s">
        <v>2531</v>
      </c>
      <c r="G88" s="224" t="s">
        <v>2158</v>
      </c>
      <c r="H88" s="225">
        <v>44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40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214</v>
      </c>
      <c r="AT88" s="24" t="s">
        <v>176</v>
      </c>
      <c r="AU88" s="24" t="s">
        <v>77</v>
      </c>
      <c r="AY88" s="24" t="s">
        <v>174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77</v>
      </c>
      <c r="BK88" s="232">
        <f>ROUND(I88*H88,2)</f>
        <v>0</v>
      </c>
      <c r="BL88" s="24" t="s">
        <v>214</v>
      </c>
      <c r="BM88" s="24" t="s">
        <v>218</v>
      </c>
    </row>
    <row r="89" s="1" customFormat="1" ht="38.25" customHeight="1">
      <c r="B89" s="46"/>
      <c r="C89" s="221" t="s">
        <v>69</v>
      </c>
      <c r="D89" s="221" t="s">
        <v>176</v>
      </c>
      <c r="E89" s="222" t="s">
        <v>2532</v>
      </c>
      <c r="F89" s="223" t="s">
        <v>2533</v>
      </c>
      <c r="G89" s="224" t="s">
        <v>2158</v>
      </c>
      <c r="H89" s="225">
        <v>2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214</v>
      </c>
      <c r="AT89" s="24" t="s">
        <v>176</v>
      </c>
      <c r="AU89" s="24" t="s">
        <v>77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214</v>
      </c>
      <c r="BM89" s="24" t="s">
        <v>221</v>
      </c>
    </row>
    <row r="90" s="1" customFormat="1" ht="25.5" customHeight="1">
      <c r="B90" s="46"/>
      <c r="C90" s="221" t="s">
        <v>69</v>
      </c>
      <c r="D90" s="221" t="s">
        <v>176</v>
      </c>
      <c r="E90" s="222" t="s">
        <v>2534</v>
      </c>
      <c r="F90" s="223" t="s">
        <v>2535</v>
      </c>
      <c r="G90" s="224" t="s">
        <v>2158</v>
      </c>
      <c r="H90" s="225">
        <v>2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214</v>
      </c>
      <c r="AT90" s="24" t="s">
        <v>176</v>
      </c>
      <c r="AU90" s="24" t="s">
        <v>77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214</v>
      </c>
      <c r="BM90" s="24" t="s">
        <v>226</v>
      </c>
    </row>
    <row r="91" s="1" customFormat="1" ht="25.5" customHeight="1">
      <c r="B91" s="46"/>
      <c r="C91" s="221" t="s">
        <v>69</v>
      </c>
      <c r="D91" s="221" t="s">
        <v>176</v>
      </c>
      <c r="E91" s="222" t="s">
        <v>2536</v>
      </c>
      <c r="F91" s="223" t="s">
        <v>2537</v>
      </c>
      <c r="G91" s="224" t="s">
        <v>2158</v>
      </c>
      <c r="H91" s="225">
        <v>2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40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214</v>
      </c>
      <c r="AT91" s="24" t="s">
        <v>176</v>
      </c>
      <c r="AU91" s="24" t="s">
        <v>77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214</v>
      </c>
      <c r="BM91" s="24" t="s">
        <v>232</v>
      </c>
    </row>
    <row r="92" s="1" customFormat="1" ht="16.5" customHeight="1">
      <c r="B92" s="46"/>
      <c r="C92" s="221" t="s">
        <v>69</v>
      </c>
      <c r="D92" s="221" t="s">
        <v>176</v>
      </c>
      <c r="E92" s="222" t="s">
        <v>2538</v>
      </c>
      <c r="F92" s="223" t="s">
        <v>2539</v>
      </c>
      <c r="G92" s="224" t="s">
        <v>2158</v>
      </c>
      <c r="H92" s="225">
        <v>2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40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214</v>
      </c>
      <c r="AT92" s="24" t="s">
        <v>176</v>
      </c>
      <c r="AU92" s="24" t="s">
        <v>77</v>
      </c>
      <c r="AY92" s="24" t="s">
        <v>174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77</v>
      </c>
      <c r="BK92" s="232">
        <f>ROUND(I92*H92,2)</f>
        <v>0</v>
      </c>
      <c r="BL92" s="24" t="s">
        <v>214</v>
      </c>
      <c r="BM92" s="24" t="s">
        <v>238</v>
      </c>
    </row>
    <row r="93" s="1" customFormat="1" ht="38.25" customHeight="1">
      <c r="B93" s="46"/>
      <c r="C93" s="221" t="s">
        <v>69</v>
      </c>
      <c r="D93" s="221" t="s">
        <v>176</v>
      </c>
      <c r="E93" s="222" t="s">
        <v>2540</v>
      </c>
      <c r="F93" s="223" t="s">
        <v>2541</v>
      </c>
      <c r="G93" s="224" t="s">
        <v>2158</v>
      </c>
      <c r="H93" s="225">
        <v>2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214</v>
      </c>
      <c r="AT93" s="24" t="s">
        <v>176</v>
      </c>
      <c r="AU93" s="24" t="s">
        <v>77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214</v>
      </c>
      <c r="BM93" s="24" t="s">
        <v>243</v>
      </c>
    </row>
    <row r="94" s="1" customFormat="1" ht="16.5" customHeight="1">
      <c r="B94" s="46"/>
      <c r="C94" s="221" t="s">
        <v>69</v>
      </c>
      <c r="D94" s="221" t="s">
        <v>176</v>
      </c>
      <c r="E94" s="222" t="s">
        <v>2542</v>
      </c>
      <c r="F94" s="223" t="s">
        <v>2543</v>
      </c>
      <c r="G94" s="224" t="s">
        <v>2158</v>
      </c>
      <c r="H94" s="225">
        <v>2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214</v>
      </c>
      <c r="AT94" s="24" t="s">
        <v>176</v>
      </c>
      <c r="AU94" s="24" t="s">
        <v>77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214</v>
      </c>
      <c r="BM94" s="24" t="s">
        <v>247</v>
      </c>
    </row>
    <row r="95" s="1" customFormat="1" ht="25.5" customHeight="1">
      <c r="B95" s="46"/>
      <c r="C95" s="221" t="s">
        <v>69</v>
      </c>
      <c r="D95" s="221" t="s">
        <v>176</v>
      </c>
      <c r="E95" s="222" t="s">
        <v>2544</v>
      </c>
      <c r="F95" s="223" t="s">
        <v>2545</v>
      </c>
      <c r="G95" s="224" t="s">
        <v>2158</v>
      </c>
      <c r="H95" s="225">
        <v>2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214</v>
      </c>
      <c r="AT95" s="24" t="s">
        <v>176</v>
      </c>
      <c r="AU95" s="24" t="s">
        <v>77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214</v>
      </c>
      <c r="BM95" s="24" t="s">
        <v>252</v>
      </c>
    </row>
    <row r="96" s="1" customFormat="1" ht="89.25" customHeight="1">
      <c r="B96" s="46"/>
      <c r="C96" s="221" t="s">
        <v>69</v>
      </c>
      <c r="D96" s="221" t="s">
        <v>176</v>
      </c>
      <c r="E96" s="222" t="s">
        <v>2546</v>
      </c>
      <c r="F96" s="223" t="s">
        <v>2547</v>
      </c>
      <c r="G96" s="224" t="s">
        <v>2158</v>
      </c>
      <c r="H96" s="225">
        <v>9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214</v>
      </c>
      <c r="AT96" s="24" t="s">
        <v>176</v>
      </c>
      <c r="AU96" s="24" t="s">
        <v>77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214</v>
      </c>
      <c r="BM96" s="24" t="s">
        <v>256</v>
      </c>
    </row>
    <row r="97" s="1" customFormat="1" ht="16.5" customHeight="1">
      <c r="B97" s="46"/>
      <c r="C97" s="221" t="s">
        <v>69</v>
      </c>
      <c r="D97" s="221" t="s">
        <v>176</v>
      </c>
      <c r="E97" s="222" t="s">
        <v>2548</v>
      </c>
      <c r="F97" s="223" t="s">
        <v>2549</v>
      </c>
      <c r="G97" s="224" t="s">
        <v>2158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40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214</v>
      </c>
      <c r="AT97" s="24" t="s">
        <v>176</v>
      </c>
      <c r="AU97" s="24" t="s">
        <v>77</v>
      </c>
      <c r="AY97" s="24" t="s">
        <v>174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77</v>
      </c>
      <c r="BK97" s="232">
        <f>ROUND(I97*H97,2)</f>
        <v>0</v>
      </c>
      <c r="BL97" s="24" t="s">
        <v>214</v>
      </c>
      <c r="BM97" s="24" t="s">
        <v>262</v>
      </c>
    </row>
    <row r="98" s="10" customFormat="1" ht="37.44" customHeight="1">
      <c r="B98" s="205"/>
      <c r="C98" s="206"/>
      <c r="D98" s="207" t="s">
        <v>68</v>
      </c>
      <c r="E98" s="208" t="s">
        <v>2503</v>
      </c>
      <c r="F98" s="208" t="s">
        <v>2550</v>
      </c>
      <c r="G98" s="206"/>
      <c r="H98" s="206"/>
      <c r="I98" s="209"/>
      <c r="J98" s="210">
        <f>BK98</f>
        <v>0</v>
      </c>
      <c r="K98" s="206"/>
      <c r="L98" s="211"/>
      <c r="M98" s="212"/>
      <c r="N98" s="213"/>
      <c r="O98" s="213"/>
      <c r="P98" s="214">
        <f>SUM(P99:P109)</f>
        <v>0</v>
      </c>
      <c r="Q98" s="213"/>
      <c r="R98" s="214">
        <f>SUM(R99:R109)</f>
        <v>0</v>
      </c>
      <c r="S98" s="213"/>
      <c r="T98" s="215">
        <f>SUM(T99:T109)</f>
        <v>0</v>
      </c>
      <c r="AR98" s="216" t="s">
        <v>79</v>
      </c>
      <c r="AT98" s="217" t="s">
        <v>68</v>
      </c>
      <c r="AU98" s="217" t="s">
        <v>69</v>
      </c>
      <c r="AY98" s="216" t="s">
        <v>174</v>
      </c>
      <c r="BK98" s="218">
        <f>SUM(BK99:BK109)</f>
        <v>0</v>
      </c>
    </row>
    <row r="99" s="1" customFormat="1" ht="25.5" customHeight="1">
      <c r="B99" s="46"/>
      <c r="C99" s="221" t="s">
        <v>69</v>
      </c>
      <c r="D99" s="221" t="s">
        <v>176</v>
      </c>
      <c r="E99" s="222" t="s">
        <v>2551</v>
      </c>
      <c r="F99" s="223" t="s">
        <v>2552</v>
      </c>
      <c r="G99" s="224" t="s">
        <v>2158</v>
      </c>
      <c r="H99" s="225">
        <v>1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40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214</v>
      </c>
      <c r="AT99" s="24" t="s">
        <v>176</v>
      </c>
      <c r="AU99" s="24" t="s">
        <v>77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214</v>
      </c>
      <c r="BM99" s="24" t="s">
        <v>266</v>
      </c>
    </row>
    <row r="100" s="1" customFormat="1" ht="25.5" customHeight="1">
      <c r="B100" s="46"/>
      <c r="C100" s="221" t="s">
        <v>69</v>
      </c>
      <c r="D100" s="221" t="s">
        <v>176</v>
      </c>
      <c r="E100" s="222" t="s">
        <v>2553</v>
      </c>
      <c r="F100" s="223" t="s">
        <v>2554</v>
      </c>
      <c r="G100" s="224" t="s">
        <v>2158</v>
      </c>
      <c r="H100" s="225">
        <v>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214</v>
      </c>
      <c r="AT100" s="24" t="s">
        <v>176</v>
      </c>
      <c r="AU100" s="24" t="s">
        <v>77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214</v>
      </c>
      <c r="BM100" s="24" t="s">
        <v>269</v>
      </c>
    </row>
    <row r="101" s="1" customFormat="1" ht="25.5" customHeight="1">
      <c r="B101" s="46"/>
      <c r="C101" s="221" t="s">
        <v>69</v>
      </c>
      <c r="D101" s="221" t="s">
        <v>176</v>
      </c>
      <c r="E101" s="222" t="s">
        <v>2555</v>
      </c>
      <c r="F101" s="223" t="s">
        <v>2556</v>
      </c>
      <c r="G101" s="224" t="s">
        <v>2158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214</v>
      </c>
      <c r="AT101" s="24" t="s">
        <v>176</v>
      </c>
      <c r="AU101" s="24" t="s">
        <v>77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214</v>
      </c>
      <c r="BM101" s="24" t="s">
        <v>273</v>
      </c>
    </row>
    <row r="102" s="1" customFormat="1" ht="25.5" customHeight="1">
      <c r="B102" s="46"/>
      <c r="C102" s="221" t="s">
        <v>69</v>
      </c>
      <c r="D102" s="221" t="s">
        <v>176</v>
      </c>
      <c r="E102" s="222" t="s">
        <v>2555</v>
      </c>
      <c r="F102" s="223" t="s">
        <v>2556</v>
      </c>
      <c r="G102" s="224" t="s">
        <v>2158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214</v>
      </c>
      <c r="AT102" s="24" t="s">
        <v>176</v>
      </c>
      <c r="AU102" s="24" t="s">
        <v>77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214</v>
      </c>
      <c r="BM102" s="24" t="s">
        <v>277</v>
      </c>
    </row>
    <row r="103" s="1" customFormat="1" ht="25.5" customHeight="1">
      <c r="B103" s="46"/>
      <c r="C103" s="221" t="s">
        <v>69</v>
      </c>
      <c r="D103" s="221" t="s">
        <v>176</v>
      </c>
      <c r="E103" s="222" t="s">
        <v>2551</v>
      </c>
      <c r="F103" s="223" t="s">
        <v>2552</v>
      </c>
      <c r="G103" s="224" t="s">
        <v>2158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214</v>
      </c>
      <c r="AT103" s="24" t="s">
        <v>176</v>
      </c>
      <c r="AU103" s="24" t="s">
        <v>77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214</v>
      </c>
      <c r="BM103" s="24" t="s">
        <v>281</v>
      </c>
    </row>
    <row r="104" s="1" customFormat="1" ht="25.5" customHeight="1">
      <c r="B104" s="46"/>
      <c r="C104" s="221" t="s">
        <v>69</v>
      </c>
      <c r="D104" s="221" t="s">
        <v>176</v>
      </c>
      <c r="E104" s="222" t="s">
        <v>2557</v>
      </c>
      <c r="F104" s="223" t="s">
        <v>2558</v>
      </c>
      <c r="G104" s="224" t="s">
        <v>2158</v>
      </c>
      <c r="H104" s="225">
        <v>1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214</v>
      </c>
      <c r="AT104" s="24" t="s">
        <v>176</v>
      </c>
      <c r="AU104" s="24" t="s">
        <v>77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214</v>
      </c>
      <c r="BM104" s="24" t="s">
        <v>284</v>
      </c>
    </row>
    <row r="105" s="1" customFormat="1" ht="25.5" customHeight="1">
      <c r="B105" s="46"/>
      <c r="C105" s="221" t="s">
        <v>69</v>
      </c>
      <c r="D105" s="221" t="s">
        <v>176</v>
      </c>
      <c r="E105" s="222" t="s">
        <v>2559</v>
      </c>
      <c r="F105" s="223" t="s">
        <v>2560</v>
      </c>
      <c r="G105" s="224" t="s">
        <v>2158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40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214</v>
      </c>
      <c r="AT105" s="24" t="s">
        <v>176</v>
      </c>
      <c r="AU105" s="24" t="s">
        <v>77</v>
      </c>
      <c r="AY105" s="24" t="s">
        <v>174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77</v>
      </c>
      <c r="BK105" s="232">
        <f>ROUND(I105*H105,2)</f>
        <v>0</v>
      </c>
      <c r="BL105" s="24" t="s">
        <v>214</v>
      </c>
      <c r="BM105" s="24" t="s">
        <v>288</v>
      </c>
    </row>
    <row r="106" s="1" customFormat="1" ht="25.5" customHeight="1">
      <c r="B106" s="46"/>
      <c r="C106" s="221" t="s">
        <v>69</v>
      </c>
      <c r="D106" s="221" t="s">
        <v>176</v>
      </c>
      <c r="E106" s="222" t="s">
        <v>2555</v>
      </c>
      <c r="F106" s="223" t="s">
        <v>2556</v>
      </c>
      <c r="G106" s="224" t="s">
        <v>2158</v>
      </c>
      <c r="H106" s="225">
        <v>1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214</v>
      </c>
      <c r="AT106" s="24" t="s">
        <v>176</v>
      </c>
      <c r="AU106" s="24" t="s">
        <v>77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214</v>
      </c>
      <c r="BM106" s="24" t="s">
        <v>292</v>
      </c>
    </row>
    <row r="107" s="1" customFormat="1" ht="25.5" customHeight="1">
      <c r="B107" s="46"/>
      <c r="C107" s="221" t="s">
        <v>69</v>
      </c>
      <c r="D107" s="221" t="s">
        <v>176</v>
      </c>
      <c r="E107" s="222" t="s">
        <v>2555</v>
      </c>
      <c r="F107" s="223" t="s">
        <v>2556</v>
      </c>
      <c r="G107" s="224" t="s">
        <v>2158</v>
      </c>
      <c r="H107" s="225">
        <v>1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214</v>
      </c>
      <c r="AT107" s="24" t="s">
        <v>176</v>
      </c>
      <c r="AU107" s="24" t="s">
        <v>77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214</v>
      </c>
      <c r="BM107" s="24" t="s">
        <v>299</v>
      </c>
    </row>
    <row r="108" s="1" customFormat="1" ht="25.5" customHeight="1">
      <c r="B108" s="46"/>
      <c r="C108" s="221" t="s">
        <v>69</v>
      </c>
      <c r="D108" s="221" t="s">
        <v>176</v>
      </c>
      <c r="E108" s="222" t="s">
        <v>2561</v>
      </c>
      <c r="F108" s="223" t="s">
        <v>2562</v>
      </c>
      <c r="G108" s="224" t="s">
        <v>2158</v>
      </c>
      <c r="H108" s="225">
        <v>1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214</v>
      </c>
      <c r="AT108" s="24" t="s">
        <v>176</v>
      </c>
      <c r="AU108" s="24" t="s">
        <v>77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214</v>
      </c>
      <c r="BM108" s="24" t="s">
        <v>306</v>
      </c>
    </row>
    <row r="109" s="1" customFormat="1" ht="16.5" customHeight="1">
      <c r="B109" s="46"/>
      <c r="C109" s="221" t="s">
        <v>69</v>
      </c>
      <c r="D109" s="221" t="s">
        <v>176</v>
      </c>
      <c r="E109" s="222" t="s">
        <v>1094</v>
      </c>
      <c r="F109" s="223" t="s">
        <v>1095</v>
      </c>
      <c r="G109" s="224" t="s">
        <v>1038</v>
      </c>
      <c r="H109" s="276"/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77" t="s">
        <v>40</v>
      </c>
      <c r="O109" s="278"/>
      <c r="P109" s="279">
        <f>O109*H109</f>
        <v>0</v>
      </c>
      <c r="Q109" s="279">
        <v>0</v>
      </c>
      <c r="R109" s="279">
        <f>Q109*H109</f>
        <v>0</v>
      </c>
      <c r="S109" s="279">
        <v>0</v>
      </c>
      <c r="T109" s="280">
        <f>S109*H109</f>
        <v>0</v>
      </c>
      <c r="AR109" s="24" t="s">
        <v>214</v>
      </c>
      <c r="AT109" s="24" t="s">
        <v>176</v>
      </c>
      <c r="AU109" s="24" t="s">
        <v>77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214</v>
      </c>
      <c r="BM109" s="24" t="s">
        <v>312</v>
      </c>
    </row>
    <row r="110" s="1" customFormat="1" ht="6.96" customHeight="1">
      <c r="B110" s="67"/>
      <c r="C110" s="68"/>
      <c r="D110" s="68"/>
      <c r="E110" s="68"/>
      <c r="F110" s="68"/>
      <c r="G110" s="68"/>
      <c r="H110" s="68"/>
      <c r="I110" s="166"/>
      <c r="J110" s="68"/>
      <c r="K110" s="68"/>
      <c r="L110" s="72"/>
    </row>
  </sheetData>
  <sheetProtection sheet="1" autoFilter="0" formatColumns="0" formatRows="0" objects="1" scenarios="1" spinCount="100000" saltValue="BE3tlh7584GR3GzRBr3lCrpcFI5IdqeaX6EjfwO4WWgW84kQYdOPfaEOSlTA/xIKBEnTu07MwtsditGfNCtplQ==" hashValue="JqdjJy7MgrVnVrJ/2psBbXzyfAaRodZ16qtlWzOxRD9Hr4xrcdYnsQKj5x4hWO8uYqym4aFRhtdjSdd2JAZ2vg==" algorithmName="SHA-512" password="CC35"/>
  <autoFilter ref="C77:K10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2563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ROUND(J77,2)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ROUND(SUM(BE77:BE91), 2)</f>
        <v>0</v>
      </c>
      <c r="G30" s="47"/>
      <c r="H30" s="47"/>
      <c r="I30" s="158">
        <v>0.20999999999999999</v>
      </c>
      <c r="J30" s="157">
        <f>ROUND(ROUND((SUM(BE77:BE91)),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ROUND(SUM(BF77:BF91), 2)</f>
        <v>0</v>
      </c>
      <c r="G31" s="47"/>
      <c r="H31" s="47"/>
      <c r="I31" s="158">
        <v>0.14999999999999999</v>
      </c>
      <c r="J31" s="157">
        <f>ROUND(ROUND((SUM(BF77:BF91)),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ROUND(SUM(BG77:BG91),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ROUND(SUM(BH77:BH91),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ROUND(SUM(BI77:BI91),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1.4.1d - DEMONTÁŽE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J77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2564</v>
      </c>
      <c r="E57" s="180"/>
      <c r="F57" s="180"/>
      <c r="G57" s="180"/>
      <c r="H57" s="180"/>
      <c r="I57" s="181"/>
      <c r="J57" s="182">
        <f>J78</f>
        <v>0</v>
      </c>
      <c r="K57" s="183"/>
    </row>
    <row r="58" s="1" customFormat="1" ht="21.84" customHeight="1">
      <c r="B58" s="46"/>
      <c r="C58" s="47"/>
      <c r="D58" s="47"/>
      <c r="E58" s="47"/>
      <c r="F58" s="47"/>
      <c r="G58" s="47"/>
      <c r="H58" s="47"/>
      <c r="I58" s="144"/>
      <c r="J58" s="47"/>
      <c r="K58" s="51"/>
    </row>
    <row r="59" s="1" customFormat="1" ht="6.96" customHeight="1">
      <c r="B59" s="67"/>
      <c r="C59" s="68"/>
      <c r="D59" s="68"/>
      <c r="E59" s="68"/>
      <c r="F59" s="68"/>
      <c r="G59" s="68"/>
      <c r="H59" s="68"/>
      <c r="I59" s="166"/>
      <c r="J59" s="68"/>
      <c r="K59" s="69"/>
    </row>
    <row r="63" s="1" customFormat="1" ht="6.96" customHeight="1">
      <c r="B63" s="70"/>
      <c r="C63" s="71"/>
      <c r="D63" s="71"/>
      <c r="E63" s="71"/>
      <c r="F63" s="71"/>
      <c r="G63" s="71"/>
      <c r="H63" s="71"/>
      <c r="I63" s="169"/>
      <c r="J63" s="71"/>
      <c r="K63" s="71"/>
      <c r="L63" s="72"/>
    </row>
    <row r="64" s="1" customFormat="1" ht="36.96" customHeight="1">
      <c r="B64" s="46"/>
      <c r="C64" s="73" t="s">
        <v>158</v>
      </c>
      <c r="D64" s="74"/>
      <c r="E64" s="74"/>
      <c r="F64" s="74"/>
      <c r="G64" s="74"/>
      <c r="H64" s="74"/>
      <c r="I64" s="191"/>
      <c r="J64" s="74"/>
      <c r="K64" s="74"/>
      <c r="L64" s="72"/>
    </row>
    <row r="65" s="1" customFormat="1" ht="6.96" customHeight="1">
      <c r="B65" s="46"/>
      <c r="C65" s="74"/>
      <c r="D65" s="74"/>
      <c r="E65" s="74"/>
      <c r="F65" s="74"/>
      <c r="G65" s="74"/>
      <c r="H65" s="74"/>
      <c r="I65" s="191"/>
      <c r="J65" s="74"/>
      <c r="K65" s="74"/>
      <c r="L65" s="72"/>
    </row>
    <row r="66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191"/>
      <c r="J66" s="74"/>
      <c r="K66" s="74"/>
      <c r="L66" s="72"/>
    </row>
    <row r="67" s="1" customFormat="1" ht="16.5" customHeight="1">
      <c r="B67" s="46"/>
      <c r="C67" s="74"/>
      <c r="D67" s="74"/>
      <c r="E67" s="192" t="str">
        <f>E7</f>
        <v>Rekonstrukce objektu Pernerova 29/383, k.ú. Karlín, Praha 8</v>
      </c>
      <c r="F67" s="76"/>
      <c r="G67" s="76"/>
      <c r="H67" s="76"/>
      <c r="I67" s="191"/>
      <c r="J67" s="74"/>
      <c r="K67" s="74"/>
      <c r="L67" s="72"/>
    </row>
    <row r="68" s="1" customFormat="1" ht="14.4" customHeight="1">
      <c r="B68" s="46"/>
      <c r="C68" s="76" t="s">
        <v>125</v>
      </c>
      <c r="D68" s="74"/>
      <c r="E68" s="74"/>
      <c r="F68" s="74"/>
      <c r="G68" s="74"/>
      <c r="H68" s="74"/>
      <c r="I68" s="191"/>
      <c r="J68" s="74"/>
      <c r="K68" s="74"/>
      <c r="L68" s="72"/>
    </row>
    <row r="69" s="1" customFormat="1" ht="17.25" customHeight="1">
      <c r="B69" s="46"/>
      <c r="C69" s="74"/>
      <c r="D69" s="74"/>
      <c r="E69" s="82" t="str">
        <f>E9</f>
        <v>1.4.1d - DEMONTÁŽE</v>
      </c>
      <c r="F69" s="74"/>
      <c r="G69" s="74"/>
      <c r="H69" s="74"/>
      <c r="I69" s="191"/>
      <c r="J69" s="74"/>
      <c r="K69" s="74"/>
      <c r="L69" s="72"/>
    </row>
    <row r="70" s="1" customFormat="1" ht="6.96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="1" customFormat="1" ht="18" customHeight="1">
      <c r="B71" s="46"/>
      <c r="C71" s="76" t="s">
        <v>23</v>
      </c>
      <c r="D71" s="74"/>
      <c r="E71" s="74"/>
      <c r="F71" s="193" t="str">
        <f>F12</f>
        <v xml:space="preserve"> </v>
      </c>
      <c r="G71" s="74"/>
      <c r="H71" s="74"/>
      <c r="I71" s="194" t="s">
        <v>25</v>
      </c>
      <c r="J71" s="85" t="str">
        <f>IF(J12="","",J12)</f>
        <v>7.8.2017</v>
      </c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="1" customFormat="1">
      <c r="B73" s="46"/>
      <c r="C73" s="76" t="s">
        <v>27</v>
      </c>
      <c r="D73" s="74"/>
      <c r="E73" s="74"/>
      <c r="F73" s="193" t="str">
        <f>E15</f>
        <v xml:space="preserve"> </v>
      </c>
      <c r="G73" s="74"/>
      <c r="H73" s="74"/>
      <c r="I73" s="194" t="s">
        <v>32</v>
      </c>
      <c r="J73" s="193" t="str">
        <f>E21</f>
        <v xml:space="preserve"> </v>
      </c>
      <c r="K73" s="74"/>
      <c r="L73" s="72"/>
    </row>
    <row r="74" s="1" customFormat="1" ht="14.4" customHeight="1">
      <c r="B74" s="46"/>
      <c r="C74" s="76" t="s">
        <v>30</v>
      </c>
      <c r="D74" s="74"/>
      <c r="E74" s="74"/>
      <c r="F74" s="193" t="str">
        <f>IF(E18="","",E18)</f>
        <v/>
      </c>
      <c r="G74" s="74"/>
      <c r="H74" s="74"/>
      <c r="I74" s="191"/>
      <c r="J74" s="74"/>
      <c r="K74" s="74"/>
      <c r="L74" s="72"/>
    </row>
    <row r="75" s="1" customFormat="1" ht="10.32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="9" customFormat="1" ht="29.28" customHeight="1">
      <c r="B76" s="195"/>
      <c r="C76" s="196" t="s">
        <v>159</v>
      </c>
      <c r="D76" s="197" t="s">
        <v>54</v>
      </c>
      <c r="E76" s="197" t="s">
        <v>50</v>
      </c>
      <c r="F76" s="197" t="s">
        <v>160</v>
      </c>
      <c r="G76" s="197" t="s">
        <v>161</v>
      </c>
      <c r="H76" s="197" t="s">
        <v>162</v>
      </c>
      <c r="I76" s="198" t="s">
        <v>163</v>
      </c>
      <c r="J76" s="197" t="s">
        <v>129</v>
      </c>
      <c r="K76" s="199" t="s">
        <v>164</v>
      </c>
      <c r="L76" s="200"/>
      <c r="M76" s="102" t="s">
        <v>165</v>
      </c>
      <c r="N76" s="103" t="s">
        <v>39</v>
      </c>
      <c r="O76" s="103" t="s">
        <v>166</v>
      </c>
      <c r="P76" s="103" t="s">
        <v>167</v>
      </c>
      <c r="Q76" s="103" t="s">
        <v>168</v>
      </c>
      <c r="R76" s="103" t="s">
        <v>169</v>
      </c>
      <c r="S76" s="103" t="s">
        <v>170</v>
      </c>
      <c r="T76" s="104" t="s">
        <v>171</v>
      </c>
    </row>
    <row r="77" s="1" customFormat="1" ht="29.28" customHeight="1">
      <c r="B77" s="46"/>
      <c r="C77" s="108" t="s">
        <v>130</v>
      </c>
      <c r="D77" s="74"/>
      <c r="E77" s="74"/>
      <c r="F77" s="74"/>
      <c r="G77" s="74"/>
      <c r="H77" s="74"/>
      <c r="I77" s="191"/>
      <c r="J77" s="201">
        <f>BK77</f>
        <v>0</v>
      </c>
      <c r="K77" s="74"/>
      <c r="L77" s="72"/>
      <c r="M77" s="105"/>
      <c r="N77" s="106"/>
      <c r="O77" s="106"/>
      <c r="P77" s="202">
        <f>P78</f>
        <v>0</v>
      </c>
      <c r="Q77" s="106"/>
      <c r="R77" s="202">
        <f>R78</f>
        <v>0</v>
      </c>
      <c r="S77" s="106"/>
      <c r="T77" s="203">
        <f>T78</f>
        <v>0</v>
      </c>
      <c r="AT77" s="24" t="s">
        <v>68</v>
      </c>
      <c r="AU77" s="24" t="s">
        <v>131</v>
      </c>
      <c r="BK77" s="204">
        <f>BK78</f>
        <v>0</v>
      </c>
    </row>
    <row r="78" s="10" customFormat="1" ht="37.44" customHeight="1">
      <c r="B78" s="205"/>
      <c r="C78" s="206"/>
      <c r="D78" s="207" t="s">
        <v>68</v>
      </c>
      <c r="E78" s="208" t="s">
        <v>2352</v>
      </c>
      <c r="F78" s="208" t="s">
        <v>2565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SUM(P79:P91)</f>
        <v>0</v>
      </c>
      <c r="Q78" s="213"/>
      <c r="R78" s="214">
        <f>SUM(R79:R91)</f>
        <v>0</v>
      </c>
      <c r="S78" s="213"/>
      <c r="T78" s="215">
        <f>SUM(T79:T91)</f>
        <v>0</v>
      </c>
      <c r="AR78" s="216" t="s">
        <v>79</v>
      </c>
      <c r="AT78" s="217" t="s">
        <v>68</v>
      </c>
      <c r="AU78" s="217" t="s">
        <v>69</v>
      </c>
      <c r="AY78" s="216" t="s">
        <v>174</v>
      </c>
      <c r="BK78" s="218">
        <f>SUM(BK79:BK91)</f>
        <v>0</v>
      </c>
    </row>
    <row r="79" s="1" customFormat="1" ht="16.5" customHeight="1">
      <c r="B79" s="46"/>
      <c r="C79" s="221" t="s">
        <v>69</v>
      </c>
      <c r="D79" s="221" t="s">
        <v>176</v>
      </c>
      <c r="E79" s="222" t="s">
        <v>2566</v>
      </c>
      <c r="F79" s="223" t="s">
        <v>2567</v>
      </c>
      <c r="G79" s="224" t="s">
        <v>276</v>
      </c>
      <c r="H79" s="225">
        <v>200</v>
      </c>
      <c r="I79" s="226"/>
      <c r="J79" s="227">
        <f>ROUND(I79*H79,2)</f>
        <v>0</v>
      </c>
      <c r="K79" s="223" t="s">
        <v>21</v>
      </c>
      <c r="L79" s="72"/>
      <c r="M79" s="228" t="s">
        <v>21</v>
      </c>
      <c r="N79" s="229" t="s">
        <v>40</v>
      </c>
      <c r="O79" s="47"/>
      <c r="P79" s="230">
        <f>O79*H79</f>
        <v>0</v>
      </c>
      <c r="Q79" s="230">
        <v>0</v>
      </c>
      <c r="R79" s="230">
        <f>Q79*H79</f>
        <v>0</v>
      </c>
      <c r="S79" s="230">
        <v>0</v>
      </c>
      <c r="T79" s="231">
        <f>S79*H79</f>
        <v>0</v>
      </c>
      <c r="AR79" s="24" t="s">
        <v>214</v>
      </c>
      <c r="AT79" s="24" t="s">
        <v>176</v>
      </c>
      <c r="AU79" s="24" t="s">
        <v>77</v>
      </c>
      <c r="AY79" s="24" t="s">
        <v>174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4" t="s">
        <v>77</v>
      </c>
      <c r="BK79" s="232">
        <f>ROUND(I79*H79,2)</f>
        <v>0</v>
      </c>
      <c r="BL79" s="24" t="s">
        <v>214</v>
      </c>
      <c r="BM79" s="24" t="s">
        <v>79</v>
      </c>
    </row>
    <row r="80" s="1" customFormat="1" ht="16.5" customHeight="1">
      <c r="B80" s="46"/>
      <c r="C80" s="221" t="s">
        <v>69</v>
      </c>
      <c r="D80" s="221" t="s">
        <v>176</v>
      </c>
      <c r="E80" s="222" t="s">
        <v>2568</v>
      </c>
      <c r="F80" s="223" t="s">
        <v>2569</v>
      </c>
      <c r="G80" s="224" t="s">
        <v>276</v>
      </c>
      <c r="H80" s="225">
        <v>200</v>
      </c>
      <c r="I80" s="226"/>
      <c r="J80" s="227">
        <f>ROUND(I80*H80,2)</f>
        <v>0</v>
      </c>
      <c r="K80" s="223" t="s">
        <v>21</v>
      </c>
      <c r="L80" s="72"/>
      <c r="M80" s="228" t="s">
        <v>21</v>
      </c>
      <c r="N80" s="229" t="s">
        <v>40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214</v>
      </c>
      <c r="AT80" s="24" t="s">
        <v>176</v>
      </c>
      <c r="AU80" s="24" t="s">
        <v>77</v>
      </c>
      <c r="AY80" s="24" t="s">
        <v>174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77</v>
      </c>
      <c r="BK80" s="232">
        <f>ROUND(I80*H80,2)</f>
        <v>0</v>
      </c>
      <c r="BL80" s="24" t="s">
        <v>214</v>
      </c>
      <c r="BM80" s="24" t="s">
        <v>181</v>
      </c>
    </row>
    <row r="81" s="1" customFormat="1" ht="16.5" customHeight="1">
      <c r="B81" s="46"/>
      <c r="C81" s="221" t="s">
        <v>69</v>
      </c>
      <c r="D81" s="221" t="s">
        <v>176</v>
      </c>
      <c r="E81" s="222" t="s">
        <v>2570</v>
      </c>
      <c r="F81" s="223" t="s">
        <v>2571</v>
      </c>
      <c r="G81" s="224" t="s">
        <v>2158</v>
      </c>
      <c r="H81" s="225">
        <v>11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40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214</v>
      </c>
      <c r="AT81" s="24" t="s">
        <v>176</v>
      </c>
      <c r="AU81" s="24" t="s">
        <v>77</v>
      </c>
      <c r="AY81" s="24" t="s">
        <v>174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77</v>
      </c>
      <c r="BK81" s="232">
        <f>ROUND(I81*H81,2)</f>
        <v>0</v>
      </c>
      <c r="BL81" s="24" t="s">
        <v>214</v>
      </c>
      <c r="BM81" s="24" t="s">
        <v>191</v>
      </c>
    </row>
    <row r="82" s="1" customFormat="1" ht="16.5" customHeight="1">
      <c r="B82" s="46"/>
      <c r="C82" s="221" t="s">
        <v>69</v>
      </c>
      <c r="D82" s="221" t="s">
        <v>176</v>
      </c>
      <c r="E82" s="222" t="s">
        <v>2572</v>
      </c>
      <c r="F82" s="223" t="s">
        <v>2573</v>
      </c>
      <c r="G82" s="224" t="s">
        <v>2158</v>
      </c>
      <c r="H82" s="225">
        <v>15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40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214</v>
      </c>
      <c r="AT82" s="24" t="s">
        <v>176</v>
      </c>
      <c r="AU82" s="24" t="s">
        <v>77</v>
      </c>
      <c r="AY82" s="24" t="s">
        <v>174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77</v>
      </c>
      <c r="BK82" s="232">
        <f>ROUND(I82*H82,2)</f>
        <v>0</v>
      </c>
      <c r="BL82" s="24" t="s">
        <v>214</v>
      </c>
      <c r="BM82" s="24" t="s">
        <v>196</v>
      </c>
    </row>
    <row r="83" s="1" customFormat="1" ht="16.5" customHeight="1">
      <c r="B83" s="46"/>
      <c r="C83" s="221" t="s">
        <v>69</v>
      </c>
      <c r="D83" s="221" t="s">
        <v>176</v>
      </c>
      <c r="E83" s="222" t="s">
        <v>2574</v>
      </c>
      <c r="F83" s="223" t="s">
        <v>2575</v>
      </c>
      <c r="G83" s="224" t="s">
        <v>2158</v>
      </c>
      <c r="H83" s="225">
        <v>2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40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214</v>
      </c>
      <c r="AT83" s="24" t="s">
        <v>176</v>
      </c>
      <c r="AU83" s="24" t="s">
        <v>77</v>
      </c>
      <c r="AY83" s="24" t="s">
        <v>174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77</v>
      </c>
      <c r="BK83" s="232">
        <f>ROUND(I83*H83,2)</f>
        <v>0</v>
      </c>
      <c r="BL83" s="24" t="s">
        <v>214</v>
      </c>
      <c r="BM83" s="24" t="s">
        <v>202</v>
      </c>
    </row>
    <row r="84" s="1" customFormat="1" ht="16.5" customHeight="1">
      <c r="B84" s="46"/>
      <c r="C84" s="221" t="s">
        <v>69</v>
      </c>
      <c r="D84" s="221" t="s">
        <v>176</v>
      </c>
      <c r="E84" s="222" t="s">
        <v>2576</v>
      </c>
      <c r="F84" s="223" t="s">
        <v>2577</v>
      </c>
      <c r="G84" s="224" t="s">
        <v>2158</v>
      </c>
      <c r="H84" s="225">
        <v>12</v>
      </c>
      <c r="I84" s="226"/>
      <c r="J84" s="227">
        <f>ROUND(I84*H84,2)</f>
        <v>0</v>
      </c>
      <c r="K84" s="223" t="s">
        <v>21</v>
      </c>
      <c r="L84" s="72"/>
      <c r="M84" s="228" t="s">
        <v>21</v>
      </c>
      <c r="N84" s="229" t="s">
        <v>40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214</v>
      </c>
      <c r="AT84" s="24" t="s">
        <v>176</v>
      </c>
      <c r="AU84" s="24" t="s">
        <v>77</v>
      </c>
      <c r="AY84" s="24" t="s">
        <v>174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77</v>
      </c>
      <c r="BK84" s="232">
        <f>ROUND(I84*H84,2)</f>
        <v>0</v>
      </c>
      <c r="BL84" s="24" t="s">
        <v>214</v>
      </c>
      <c r="BM84" s="24" t="s">
        <v>207</v>
      </c>
    </row>
    <row r="85" s="1" customFormat="1" ht="16.5" customHeight="1">
      <c r="B85" s="46"/>
      <c r="C85" s="221" t="s">
        <v>69</v>
      </c>
      <c r="D85" s="221" t="s">
        <v>176</v>
      </c>
      <c r="E85" s="222" t="s">
        <v>2578</v>
      </c>
      <c r="F85" s="223" t="s">
        <v>2579</v>
      </c>
      <c r="G85" s="224" t="s">
        <v>2158</v>
      </c>
      <c r="H85" s="225">
        <v>3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40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214</v>
      </c>
      <c r="AT85" s="24" t="s">
        <v>176</v>
      </c>
      <c r="AU85" s="24" t="s">
        <v>77</v>
      </c>
      <c r="AY85" s="24" t="s">
        <v>174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77</v>
      </c>
      <c r="BK85" s="232">
        <f>ROUND(I85*H85,2)</f>
        <v>0</v>
      </c>
      <c r="BL85" s="24" t="s">
        <v>214</v>
      </c>
      <c r="BM85" s="24" t="s">
        <v>211</v>
      </c>
    </row>
    <row r="86" s="1" customFormat="1" ht="16.5" customHeight="1">
      <c r="B86" s="46"/>
      <c r="C86" s="221" t="s">
        <v>69</v>
      </c>
      <c r="D86" s="221" t="s">
        <v>176</v>
      </c>
      <c r="E86" s="222" t="s">
        <v>2580</v>
      </c>
      <c r="F86" s="223" t="s">
        <v>2581</v>
      </c>
      <c r="G86" s="224" t="s">
        <v>2158</v>
      </c>
      <c r="H86" s="225">
        <v>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40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214</v>
      </c>
      <c r="AT86" s="24" t="s">
        <v>176</v>
      </c>
      <c r="AU86" s="24" t="s">
        <v>77</v>
      </c>
      <c r="AY86" s="24" t="s">
        <v>174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77</v>
      </c>
      <c r="BK86" s="232">
        <f>ROUND(I86*H86,2)</f>
        <v>0</v>
      </c>
      <c r="BL86" s="24" t="s">
        <v>214</v>
      </c>
      <c r="BM86" s="24" t="s">
        <v>214</v>
      </c>
    </row>
    <row r="87" s="1" customFormat="1" ht="16.5" customHeight="1">
      <c r="B87" s="46"/>
      <c r="C87" s="221" t="s">
        <v>69</v>
      </c>
      <c r="D87" s="221" t="s">
        <v>176</v>
      </c>
      <c r="E87" s="222" t="s">
        <v>2582</v>
      </c>
      <c r="F87" s="223" t="s">
        <v>2583</v>
      </c>
      <c r="G87" s="224" t="s">
        <v>276</v>
      </c>
      <c r="H87" s="225">
        <v>40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40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214</v>
      </c>
      <c r="AT87" s="24" t="s">
        <v>176</v>
      </c>
      <c r="AU87" s="24" t="s">
        <v>77</v>
      </c>
      <c r="AY87" s="24" t="s">
        <v>174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77</v>
      </c>
      <c r="BK87" s="232">
        <f>ROUND(I87*H87,2)</f>
        <v>0</v>
      </c>
      <c r="BL87" s="24" t="s">
        <v>214</v>
      </c>
      <c r="BM87" s="24" t="s">
        <v>218</v>
      </c>
    </row>
    <row r="88" s="1" customFormat="1" ht="16.5" customHeight="1">
      <c r="B88" s="46"/>
      <c r="C88" s="221" t="s">
        <v>69</v>
      </c>
      <c r="D88" s="221" t="s">
        <v>176</v>
      </c>
      <c r="E88" s="222" t="s">
        <v>2584</v>
      </c>
      <c r="F88" s="223" t="s">
        <v>2585</v>
      </c>
      <c r="G88" s="224" t="s">
        <v>2158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40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214</v>
      </c>
      <c r="AT88" s="24" t="s">
        <v>176</v>
      </c>
      <c r="AU88" s="24" t="s">
        <v>77</v>
      </c>
      <c r="AY88" s="24" t="s">
        <v>174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77</v>
      </c>
      <c r="BK88" s="232">
        <f>ROUND(I88*H88,2)</f>
        <v>0</v>
      </c>
      <c r="BL88" s="24" t="s">
        <v>214</v>
      </c>
      <c r="BM88" s="24" t="s">
        <v>221</v>
      </c>
    </row>
    <row r="89" s="1" customFormat="1" ht="16.5" customHeight="1">
      <c r="B89" s="46"/>
      <c r="C89" s="221" t="s">
        <v>69</v>
      </c>
      <c r="D89" s="221" t="s">
        <v>176</v>
      </c>
      <c r="E89" s="222" t="s">
        <v>2586</v>
      </c>
      <c r="F89" s="223" t="s">
        <v>2587</v>
      </c>
      <c r="G89" s="224" t="s">
        <v>242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40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214</v>
      </c>
      <c r="AT89" s="24" t="s">
        <v>176</v>
      </c>
      <c r="AU89" s="24" t="s">
        <v>77</v>
      </c>
      <c r="AY89" s="24" t="s">
        <v>174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77</v>
      </c>
      <c r="BK89" s="232">
        <f>ROUND(I89*H89,2)</f>
        <v>0</v>
      </c>
      <c r="BL89" s="24" t="s">
        <v>214</v>
      </c>
      <c r="BM89" s="24" t="s">
        <v>226</v>
      </c>
    </row>
    <row r="90" s="1" customFormat="1" ht="16.5" customHeight="1">
      <c r="B90" s="46"/>
      <c r="C90" s="221" t="s">
        <v>69</v>
      </c>
      <c r="D90" s="221" t="s">
        <v>176</v>
      </c>
      <c r="E90" s="222" t="s">
        <v>2588</v>
      </c>
      <c r="F90" s="223" t="s">
        <v>2589</v>
      </c>
      <c r="G90" s="224" t="s">
        <v>242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40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214</v>
      </c>
      <c r="AT90" s="24" t="s">
        <v>176</v>
      </c>
      <c r="AU90" s="24" t="s">
        <v>77</v>
      </c>
      <c r="AY90" s="24" t="s">
        <v>174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77</v>
      </c>
      <c r="BK90" s="232">
        <f>ROUND(I90*H90,2)</f>
        <v>0</v>
      </c>
      <c r="BL90" s="24" t="s">
        <v>214</v>
      </c>
      <c r="BM90" s="24" t="s">
        <v>232</v>
      </c>
    </row>
    <row r="91" s="1" customFormat="1" ht="16.5" customHeight="1">
      <c r="B91" s="46"/>
      <c r="C91" s="221" t="s">
        <v>69</v>
      </c>
      <c r="D91" s="221" t="s">
        <v>176</v>
      </c>
      <c r="E91" s="222" t="s">
        <v>2590</v>
      </c>
      <c r="F91" s="223" t="s">
        <v>2591</v>
      </c>
      <c r="G91" s="224" t="s">
        <v>242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77" t="s">
        <v>40</v>
      </c>
      <c r="O91" s="278"/>
      <c r="P91" s="279">
        <f>O91*H91</f>
        <v>0</v>
      </c>
      <c r="Q91" s="279">
        <v>0</v>
      </c>
      <c r="R91" s="279">
        <f>Q91*H91</f>
        <v>0</v>
      </c>
      <c r="S91" s="279">
        <v>0</v>
      </c>
      <c r="T91" s="280">
        <f>S91*H91</f>
        <v>0</v>
      </c>
      <c r="AR91" s="24" t="s">
        <v>214</v>
      </c>
      <c r="AT91" s="24" t="s">
        <v>176</v>
      </c>
      <c r="AU91" s="24" t="s">
        <v>77</v>
      </c>
      <c r="AY91" s="24" t="s">
        <v>174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77</v>
      </c>
      <c r="BK91" s="232">
        <f>ROUND(I91*H91,2)</f>
        <v>0</v>
      </c>
      <c r="BL91" s="24" t="s">
        <v>214</v>
      </c>
      <c r="BM91" s="24" t="s">
        <v>238</v>
      </c>
    </row>
    <row r="92" s="1" customFormat="1" ht="6.96" customHeight="1">
      <c r="B92" s="67"/>
      <c r="C92" s="68"/>
      <c r="D92" s="68"/>
      <c r="E92" s="68"/>
      <c r="F92" s="68"/>
      <c r="G92" s="68"/>
      <c r="H92" s="68"/>
      <c r="I92" s="166"/>
      <c r="J92" s="68"/>
      <c r="K92" s="68"/>
      <c r="L92" s="72"/>
    </row>
  </sheetData>
  <sheetProtection sheet="1" autoFilter="0" formatColumns="0" formatRows="0" objects="1" scenarios="1" spinCount="100000" saltValue="NvvvjLKipHKUeBy3ecwHpg5OFbPtNNkilfzCig1/YfV/1uSuZ7pHEiayFCAErCKVuDTXQlI04L1eCggLv6vGug==" hashValue="8ikBLG4/Ikz9vdBe2oJ3133fGjbnCP0NuhTxiuEN5njleWEn553buHD98ENal8VPK38IJP1HGXX79aS7zxyL0Q==" algorithmName="SHA-512" password="CC35"/>
  <autoFilter ref="C76:K91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119</v>
      </c>
      <c r="G1" s="139" t="s">
        <v>120</v>
      </c>
      <c r="H1" s="139"/>
      <c r="I1" s="140"/>
      <c r="J1" s="139" t="s">
        <v>121</v>
      </c>
      <c r="K1" s="138" t="s">
        <v>122</v>
      </c>
      <c r="L1" s="139" t="s">
        <v>123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79</v>
      </c>
    </row>
    <row r="4" ht="36.96" customHeight="1">
      <c r="B4" s="28"/>
      <c r="C4" s="29"/>
      <c r="D4" s="30" t="s">
        <v>124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Rekonstrukce objektu Pernerova 29/383, k.ú. Karlín, Praha 8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125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2592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7.8.2017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29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29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29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35</v>
      </c>
      <c r="E27" s="47"/>
      <c r="F27" s="47"/>
      <c r="G27" s="47"/>
      <c r="H27" s="47"/>
      <c r="I27" s="144"/>
      <c r="J27" s="155">
        <f>ROUND(J88,2)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6" t="s">
        <v>36</v>
      </c>
      <c r="J29" s="52" t="s">
        <v>38</v>
      </c>
      <c r="K29" s="51"/>
    </row>
    <row r="30" s="1" customFormat="1" ht="14.4" customHeight="1">
      <c r="B30" s="46"/>
      <c r="C30" s="47"/>
      <c r="D30" s="55" t="s">
        <v>39</v>
      </c>
      <c r="E30" s="55" t="s">
        <v>40</v>
      </c>
      <c r="F30" s="157">
        <f>ROUND(SUM(BE88:BE259), 2)</f>
        <v>0</v>
      </c>
      <c r="G30" s="47"/>
      <c r="H30" s="47"/>
      <c r="I30" s="158">
        <v>0.20999999999999999</v>
      </c>
      <c r="J30" s="157">
        <f>ROUND(ROUND((SUM(BE88:BE259)), 2)*I30, 2)</f>
        <v>0</v>
      </c>
      <c r="K30" s="51"/>
    </row>
    <row r="31" s="1" customFormat="1" ht="14.4" customHeight="1">
      <c r="B31" s="46"/>
      <c r="C31" s="47"/>
      <c r="D31" s="47"/>
      <c r="E31" s="55" t="s">
        <v>41</v>
      </c>
      <c r="F31" s="157">
        <f>ROUND(SUM(BF88:BF259), 2)</f>
        <v>0</v>
      </c>
      <c r="G31" s="47"/>
      <c r="H31" s="47"/>
      <c r="I31" s="158">
        <v>0.14999999999999999</v>
      </c>
      <c r="J31" s="157">
        <f>ROUND(ROUND((SUM(BF88:BF259)),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42</v>
      </c>
      <c r="F32" s="157">
        <f>ROUND(SUM(BG88:BG259),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43</v>
      </c>
      <c r="F33" s="157">
        <f>ROUND(SUM(BH88:BH259),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44</v>
      </c>
      <c r="F34" s="157">
        <f>ROUND(SUM(BI88:BI259),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45</v>
      </c>
      <c r="E36" s="98"/>
      <c r="F36" s="98"/>
      <c r="G36" s="161" t="s">
        <v>46</v>
      </c>
      <c r="H36" s="162" t="s">
        <v>47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127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Rekonstrukce objektu Pernerova 29/383, k.ú. Karlín, Praha 8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125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1.4.2 - Vytápění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7.8.2017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32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128</v>
      </c>
      <c r="D54" s="159"/>
      <c r="E54" s="159"/>
      <c r="F54" s="159"/>
      <c r="G54" s="159"/>
      <c r="H54" s="159"/>
      <c r="I54" s="173"/>
      <c r="J54" s="174" t="s">
        <v>129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130</v>
      </c>
      <c r="D56" s="47"/>
      <c r="E56" s="47"/>
      <c r="F56" s="47"/>
      <c r="G56" s="47"/>
      <c r="H56" s="47"/>
      <c r="I56" s="144"/>
      <c r="J56" s="155">
        <f>J88</f>
        <v>0</v>
      </c>
      <c r="K56" s="51"/>
      <c r="AU56" s="24" t="s">
        <v>131</v>
      </c>
    </row>
    <row r="57" s="7" customFormat="1" ht="24.96" customHeight="1">
      <c r="B57" s="177"/>
      <c r="C57" s="178"/>
      <c r="D57" s="179" t="s">
        <v>141</v>
      </c>
      <c r="E57" s="180"/>
      <c r="F57" s="180"/>
      <c r="G57" s="180"/>
      <c r="H57" s="180"/>
      <c r="I57" s="181"/>
      <c r="J57" s="182">
        <f>J89</f>
        <v>0</v>
      </c>
      <c r="K57" s="183"/>
    </row>
    <row r="58" s="8" customFormat="1" ht="19.92" customHeight="1">
      <c r="B58" s="184"/>
      <c r="C58" s="185"/>
      <c r="D58" s="186" t="s">
        <v>2593</v>
      </c>
      <c r="E58" s="187"/>
      <c r="F58" s="187"/>
      <c r="G58" s="187"/>
      <c r="H58" s="187"/>
      <c r="I58" s="188"/>
      <c r="J58" s="189">
        <f>J90</f>
        <v>0</v>
      </c>
      <c r="K58" s="190"/>
    </row>
    <row r="59" s="8" customFormat="1" ht="14.88" customHeight="1">
      <c r="B59" s="184"/>
      <c r="C59" s="185"/>
      <c r="D59" s="186" t="s">
        <v>2594</v>
      </c>
      <c r="E59" s="187"/>
      <c r="F59" s="187"/>
      <c r="G59" s="187"/>
      <c r="H59" s="187"/>
      <c r="I59" s="188"/>
      <c r="J59" s="189">
        <f>J91</f>
        <v>0</v>
      </c>
      <c r="K59" s="190"/>
    </row>
    <row r="60" s="8" customFormat="1" ht="14.88" customHeight="1">
      <c r="B60" s="184"/>
      <c r="C60" s="185"/>
      <c r="D60" s="186" t="s">
        <v>2595</v>
      </c>
      <c r="E60" s="187"/>
      <c r="F60" s="187"/>
      <c r="G60" s="187"/>
      <c r="H60" s="187"/>
      <c r="I60" s="188"/>
      <c r="J60" s="189">
        <f>J97</f>
        <v>0</v>
      </c>
      <c r="K60" s="190"/>
    </row>
    <row r="61" s="8" customFormat="1" ht="14.88" customHeight="1">
      <c r="B61" s="184"/>
      <c r="C61" s="185"/>
      <c r="D61" s="186" t="s">
        <v>2596</v>
      </c>
      <c r="E61" s="187"/>
      <c r="F61" s="187"/>
      <c r="G61" s="187"/>
      <c r="H61" s="187"/>
      <c r="I61" s="188"/>
      <c r="J61" s="189">
        <f>J105</f>
        <v>0</v>
      </c>
      <c r="K61" s="190"/>
    </row>
    <row r="62" s="8" customFormat="1" ht="14.88" customHeight="1">
      <c r="B62" s="184"/>
      <c r="C62" s="185"/>
      <c r="D62" s="186" t="s">
        <v>2597</v>
      </c>
      <c r="E62" s="187"/>
      <c r="F62" s="187"/>
      <c r="G62" s="187"/>
      <c r="H62" s="187"/>
      <c r="I62" s="188"/>
      <c r="J62" s="189">
        <f>J129</f>
        <v>0</v>
      </c>
      <c r="K62" s="190"/>
    </row>
    <row r="63" s="8" customFormat="1" ht="14.88" customHeight="1">
      <c r="B63" s="184"/>
      <c r="C63" s="185"/>
      <c r="D63" s="186" t="s">
        <v>2598</v>
      </c>
      <c r="E63" s="187"/>
      <c r="F63" s="187"/>
      <c r="G63" s="187"/>
      <c r="H63" s="187"/>
      <c r="I63" s="188"/>
      <c r="J63" s="189">
        <f>J167</f>
        <v>0</v>
      </c>
      <c r="K63" s="190"/>
    </row>
    <row r="64" s="8" customFormat="1" ht="14.88" customHeight="1">
      <c r="B64" s="184"/>
      <c r="C64" s="185"/>
      <c r="D64" s="186" t="s">
        <v>2599</v>
      </c>
      <c r="E64" s="187"/>
      <c r="F64" s="187"/>
      <c r="G64" s="187"/>
      <c r="H64" s="187"/>
      <c r="I64" s="188"/>
      <c r="J64" s="189">
        <f>J171</f>
        <v>0</v>
      </c>
      <c r="K64" s="190"/>
    </row>
    <row r="65" s="8" customFormat="1" ht="14.88" customHeight="1">
      <c r="B65" s="184"/>
      <c r="C65" s="185"/>
      <c r="D65" s="186" t="s">
        <v>2600</v>
      </c>
      <c r="E65" s="187"/>
      <c r="F65" s="187"/>
      <c r="G65" s="187"/>
      <c r="H65" s="187"/>
      <c r="I65" s="188"/>
      <c r="J65" s="189">
        <f>J177</f>
        <v>0</v>
      </c>
      <c r="K65" s="190"/>
    </row>
    <row r="66" s="8" customFormat="1" ht="14.88" customHeight="1">
      <c r="B66" s="184"/>
      <c r="C66" s="185"/>
      <c r="D66" s="186" t="s">
        <v>2601</v>
      </c>
      <c r="E66" s="187"/>
      <c r="F66" s="187"/>
      <c r="G66" s="187"/>
      <c r="H66" s="187"/>
      <c r="I66" s="188"/>
      <c r="J66" s="189">
        <f>J195</f>
        <v>0</v>
      </c>
      <c r="K66" s="190"/>
    </row>
    <row r="67" s="8" customFormat="1" ht="14.88" customHeight="1">
      <c r="B67" s="184"/>
      <c r="C67" s="185"/>
      <c r="D67" s="186" t="s">
        <v>2602</v>
      </c>
      <c r="E67" s="187"/>
      <c r="F67" s="187"/>
      <c r="G67" s="187"/>
      <c r="H67" s="187"/>
      <c r="I67" s="188"/>
      <c r="J67" s="189">
        <f>J242</f>
        <v>0</v>
      </c>
      <c r="K67" s="190"/>
    </row>
    <row r="68" s="8" customFormat="1" ht="14.88" customHeight="1">
      <c r="B68" s="184"/>
      <c r="C68" s="185"/>
      <c r="D68" s="186" t="s">
        <v>2603</v>
      </c>
      <c r="E68" s="187"/>
      <c r="F68" s="187"/>
      <c r="G68" s="187"/>
      <c r="H68" s="187"/>
      <c r="I68" s="188"/>
      <c r="J68" s="189">
        <f>J248</f>
        <v>0</v>
      </c>
      <c r="K68" s="190"/>
    </row>
    <row r="69" s="1" customFormat="1" ht="21.84" customHeight="1">
      <c r="B69" s="46"/>
      <c r="C69" s="47"/>
      <c r="D69" s="47"/>
      <c r="E69" s="47"/>
      <c r="F69" s="47"/>
      <c r="G69" s="47"/>
      <c r="H69" s="47"/>
      <c r="I69" s="144"/>
      <c r="J69" s="47"/>
      <c r="K69" s="51"/>
    </row>
    <row r="70" s="1" customFormat="1" ht="6.96" customHeight="1">
      <c r="B70" s="67"/>
      <c r="C70" s="68"/>
      <c r="D70" s="68"/>
      <c r="E70" s="68"/>
      <c r="F70" s="68"/>
      <c r="G70" s="68"/>
      <c r="H70" s="68"/>
      <c r="I70" s="166"/>
      <c r="J70" s="68"/>
      <c r="K70" s="69"/>
    </row>
    <row r="74" s="1" customFormat="1" ht="6.96" customHeight="1">
      <c r="B74" s="70"/>
      <c r="C74" s="71"/>
      <c r="D74" s="71"/>
      <c r="E74" s="71"/>
      <c r="F74" s="71"/>
      <c r="G74" s="71"/>
      <c r="H74" s="71"/>
      <c r="I74" s="169"/>
      <c r="J74" s="71"/>
      <c r="K74" s="71"/>
      <c r="L74" s="72"/>
    </row>
    <row r="75" s="1" customFormat="1" ht="36.96" customHeight="1">
      <c r="B75" s="46"/>
      <c r="C75" s="73" t="s">
        <v>158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191"/>
      <c r="J77" s="74"/>
      <c r="K77" s="74"/>
      <c r="L77" s="72"/>
    </row>
    <row r="78" s="1" customFormat="1" ht="16.5" customHeight="1">
      <c r="B78" s="46"/>
      <c r="C78" s="74"/>
      <c r="D78" s="74"/>
      <c r="E78" s="192" t="str">
        <f>E7</f>
        <v>Rekonstrukce objektu Pernerova 29/383, k.ú. Karlín, Praha 8</v>
      </c>
      <c r="F78" s="76"/>
      <c r="G78" s="76"/>
      <c r="H78" s="76"/>
      <c r="I78" s="191"/>
      <c r="J78" s="74"/>
      <c r="K78" s="74"/>
      <c r="L78" s="72"/>
    </row>
    <row r="79" s="1" customFormat="1" ht="14.4" customHeight="1">
      <c r="B79" s="46"/>
      <c r="C79" s="76" t="s">
        <v>125</v>
      </c>
      <c r="D79" s="74"/>
      <c r="E79" s="74"/>
      <c r="F79" s="74"/>
      <c r="G79" s="74"/>
      <c r="H79" s="74"/>
      <c r="I79" s="191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E9</f>
        <v>1.4.2 - Vytápění</v>
      </c>
      <c r="F80" s="74"/>
      <c r="G80" s="74"/>
      <c r="H80" s="74"/>
      <c r="I80" s="191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193" t="str">
        <f>F12</f>
        <v xml:space="preserve"> </v>
      </c>
      <c r="G82" s="74"/>
      <c r="H82" s="74"/>
      <c r="I82" s="194" t="s">
        <v>25</v>
      </c>
      <c r="J82" s="85" t="str">
        <f>IF(J12="","",J12)</f>
        <v>7.8.2017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193" t="str">
        <f>E15</f>
        <v xml:space="preserve"> </v>
      </c>
      <c r="G84" s="74"/>
      <c r="H84" s="74"/>
      <c r="I84" s="194" t="s">
        <v>32</v>
      </c>
      <c r="J84" s="193" t="str">
        <f>E21</f>
        <v xml:space="preserve"> </v>
      </c>
      <c r="K84" s="74"/>
      <c r="L84" s="72"/>
    </row>
    <row r="85" s="1" customFormat="1" ht="14.4" customHeight="1">
      <c r="B85" s="46"/>
      <c r="C85" s="76" t="s">
        <v>30</v>
      </c>
      <c r="D85" s="74"/>
      <c r="E85" s="74"/>
      <c r="F85" s="193" t="str">
        <f>IF(E18="","",E18)</f>
        <v/>
      </c>
      <c r="G85" s="74"/>
      <c r="H85" s="74"/>
      <c r="I85" s="191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="9" customFormat="1" ht="29.28" customHeight="1">
      <c r="B87" s="195"/>
      <c r="C87" s="196" t="s">
        <v>159</v>
      </c>
      <c r="D87" s="197" t="s">
        <v>54</v>
      </c>
      <c r="E87" s="197" t="s">
        <v>50</v>
      </c>
      <c r="F87" s="197" t="s">
        <v>160</v>
      </c>
      <c r="G87" s="197" t="s">
        <v>161</v>
      </c>
      <c r="H87" s="197" t="s">
        <v>162</v>
      </c>
      <c r="I87" s="198" t="s">
        <v>163</v>
      </c>
      <c r="J87" s="197" t="s">
        <v>129</v>
      </c>
      <c r="K87" s="199" t="s">
        <v>164</v>
      </c>
      <c r="L87" s="200"/>
      <c r="M87" s="102" t="s">
        <v>165</v>
      </c>
      <c r="N87" s="103" t="s">
        <v>39</v>
      </c>
      <c r="O87" s="103" t="s">
        <v>166</v>
      </c>
      <c r="P87" s="103" t="s">
        <v>167</v>
      </c>
      <c r="Q87" s="103" t="s">
        <v>168</v>
      </c>
      <c r="R87" s="103" t="s">
        <v>169</v>
      </c>
      <c r="S87" s="103" t="s">
        <v>170</v>
      </c>
      <c r="T87" s="104" t="s">
        <v>171</v>
      </c>
    </row>
    <row r="88" s="1" customFormat="1" ht="29.28" customHeight="1">
      <c r="B88" s="46"/>
      <c r="C88" s="108" t="s">
        <v>130</v>
      </c>
      <c r="D88" s="74"/>
      <c r="E88" s="74"/>
      <c r="F88" s="74"/>
      <c r="G88" s="74"/>
      <c r="H88" s="74"/>
      <c r="I88" s="191"/>
      <c r="J88" s="201">
        <f>BK88</f>
        <v>0</v>
      </c>
      <c r="K88" s="74"/>
      <c r="L88" s="72"/>
      <c r="M88" s="105"/>
      <c r="N88" s="106"/>
      <c r="O88" s="106"/>
      <c r="P88" s="202">
        <f>P89</f>
        <v>0</v>
      </c>
      <c r="Q88" s="106"/>
      <c r="R88" s="202">
        <f>R89</f>
        <v>0</v>
      </c>
      <c r="S88" s="106"/>
      <c r="T88" s="203">
        <f>T89</f>
        <v>0</v>
      </c>
      <c r="AT88" s="24" t="s">
        <v>68</v>
      </c>
      <c r="AU88" s="24" t="s">
        <v>131</v>
      </c>
      <c r="BK88" s="204">
        <f>BK89</f>
        <v>0</v>
      </c>
    </row>
    <row r="89" s="10" customFormat="1" ht="37.44" customHeight="1">
      <c r="B89" s="205"/>
      <c r="C89" s="206"/>
      <c r="D89" s="207" t="s">
        <v>68</v>
      </c>
      <c r="E89" s="208" t="s">
        <v>986</v>
      </c>
      <c r="F89" s="208" t="s">
        <v>987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</f>
        <v>0</v>
      </c>
      <c r="Q89" s="213"/>
      <c r="R89" s="214">
        <f>R90</f>
        <v>0</v>
      </c>
      <c r="S89" s="213"/>
      <c r="T89" s="215">
        <f>T90</f>
        <v>0</v>
      </c>
      <c r="AR89" s="216" t="s">
        <v>77</v>
      </c>
      <c r="AT89" s="217" t="s">
        <v>68</v>
      </c>
      <c r="AU89" s="217" t="s">
        <v>69</v>
      </c>
      <c r="AY89" s="216" t="s">
        <v>174</v>
      </c>
      <c r="BK89" s="218">
        <f>BK90</f>
        <v>0</v>
      </c>
    </row>
    <row r="90" s="10" customFormat="1" ht="19.92" customHeight="1">
      <c r="B90" s="205"/>
      <c r="C90" s="206"/>
      <c r="D90" s="207" t="s">
        <v>68</v>
      </c>
      <c r="E90" s="219" t="s">
        <v>2604</v>
      </c>
      <c r="F90" s="219" t="s">
        <v>2605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P91+P97+P105+P129+P167+P171+P177+P195+P242+P248</f>
        <v>0</v>
      </c>
      <c r="Q90" s="213"/>
      <c r="R90" s="214">
        <f>R91+R97+R105+R129+R167+R171+R177+R195+R242+R248</f>
        <v>0</v>
      </c>
      <c r="S90" s="213"/>
      <c r="T90" s="215">
        <f>T91+T97+T105+T129+T167+T171+T177+T195+T242+T248</f>
        <v>0</v>
      </c>
      <c r="AR90" s="216" t="s">
        <v>77</v>
      </c>
      <c r="AT90" s="217" t="s">
        <v>68</v>
      </c>
      <c r="AU90" s="217" t="s">
        <v>77</v>
      </c>
      <c r="AY90" s="216" t="s">
        <v>174</v>
      </c>
      <c r="BK90" s="218">
        <f>BK91+BK97+BK105+BK129+BK167+BK171+BK177+BK195+BK242+BK248</f>
        <v>0</v>
      </c>
    </row>
    <row r="91" s="10" customFormat="1" ht="14.88" customHeight="1">
      <c r="B91" s="205"/>
      <c r="C91" s="206"/>
      <c r="D91" s="207" t="s">
        <v>68</v>
      </c>
      <c r="E91" s="219" t="s">
        <v>2606</v>
      </c>
      <c r="F91" s="219" t="s">
        <v>2606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SUM(P92:P96)</f>
        <v>0</v>
      </c>
      <c r="Q91" s="213"/>
      <c r="R91" s="214">
        <f>SUM(R92:R96)</f>
        <v>0</v>
      </c>
      <c r="S91" s="213"/>
      <c r="T91" s="215">
        <f>SUM(T92:T96)</f>
        <v>0</v>
      </c>
      <c r="AR91" s="216" t="s">
        <v>77</v>
      </c>
      <c r="AT91" s="217" t="s">
        <v>68</v>
      </c>
      <c r="AU91" s="217" t="s">
        <v>79</v>
      </c>
      <c r="AY91" s="216" t="s">
        <v>174</v>
      </c>
      <c r="BK91" s="218">
        <f>SUM(BK92:BK96)</f>
        <v>0</v>
      </c>
    </row>
    <row r="92" s="1" customFormat="1" ht="38.25" customHeight="1">
      <c r="B92" s="46"/>
      <c r="C92" s="221" t="s">
        <v>77</v>
      </c>
      <c r="D92" s="221" t="s">
        <v>176</v>
      </c>
      <c r="E92" s="222" t="s">
        <v>2607</v>
      </c>
      <c r="F92" s="223" t="s">
        <v>2608</v>
      </c>
      <c r="G92" s="224" t="s">
        <v>2158</v>
      </c>
      <c r="H92" s="225">
        <v>1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40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181</v>
      </c>
      <c r="AT92" s="24" t="s">
        <v>176</v>
      </c>
      <c r="AU92" s="24" t="s">
        <v>188</v>
      </c>
      <c r="AY92" s="24" t="s">
        <v>174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77</v>
      </c>
      <c r="BK92" s="232">
        <f>ROUND(I92*H92,2)</f>
        <v>0</v>
      </c>
      <c r="BL92" s="24" t="s">
        <v>181</v>
      </c>
      <c r="BM92" s="24" t="s">
        <v>79</v>
      </c>
    </row>
    <row r="93" s="1" customFormat="1" ht="38.25" customHeight="1">
      <c r="B93" s="46"/>
      <c r="C93" s="221" t="s">
        <v>79</v>
      </c>
      <c r="D93" s="221" t="s">
        <v>176</v>
      </c>
      <c r="E93" s="222" t="s">
        <v>2609</v>
      </c>
      <c r="F93" s="223" t="s">
        <v>2610</v>
      </c>
      <c r="G93" s="224" t="s">
        <v>2158</v>
      </c>
      <c r="H93" s="225">
        <v>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40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181</v>
      </c>
      <c r="AT93" s="24" t="s">
        <v>176</v>
      </c>
      <c r="AU93" s="24" t="s">
        <v>188</v>
      </c>
      <c r="AY93" s="24" t="s">
        <v>174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77</v>
      </c>
      <c r="BK93" s="232">
        <f>ROUND(I93*H93,2)</f>
        <v>0</v>
      </c>
      <c r="BL93" s="24" t="s">
        <v>181</v>
      </c>
      <c r="BM93" s="24" t="s">
        <v>181</v>
      </c>
    </row>
    <row r="94" s="1" customFormat="1" ht="38.25" customHeight="1">
      <c r="B94" s="46"/>
      <c r="C94" s="221" t="s">
        <v>188</v>
      </c>
      <c r="D94" s="221" t="s">
        <v>176</v>
      </c>
      <c r="E94" s="222" t="s">
        <v>2611</v>
      </c>
      <c r="F94" s="223" t="s">
        <v>2612</v>
      </c>
      <c r="G94" s="224" t="s">
        <v>2158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40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181</v>
      </c>
      <c r="AT94" s="24" t="s">
        <v>176</v>
      </c>
      <c r="AU94" s="24" t="s">
        <v>188</v>
      </c>
      <c r="AY94" s="24" t="s">
        <v>174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77</v>
      </c>
      <c r="BK94" s="232">
        <f>ROUND(I94*H94,2)</f>
        <v>0</v>
      </c>
      <c r="BL94" s="24" t="s">
        <v>181</v>
      </c>
      <c r="BM94" s="24" t="s">
        <v>191</v>
      </c>
    </row>
    <row r="95" s="1" customFormat="1" ht="51" customHeight="1">
      <c r="B95" s="46"/>
      <c r="C95" s="221" t="s">
        <v>181</v>
      </c>
      <c r="D95" s="221" t="s">
        <v>176</v>
      </c>
      <c r="E95" s="222" t="s">
        <v>2613</v>
      </c>
      <c r="F95" s="223" t="s">
        <v>2614</v>
      </c>
      <c r="G95" s="224" t="s">
        <v>2158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40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181</v>
      </c>
      <c r="AT95" s="24" t="s">
        <v>176</v>
      </c>
      <c r="AU95" s="24" t="s">
        <v>188</v>
      </c>
      <c r="AY95" s="24" t="s">
        <v>174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77</v>
      </c>
      <c r="BK95" s="232">
        <f>ROUND(I95*H95,2)</f>
        <v>0</v>
      </c>
      <c r="BL95" s="24" t="s">
        <v>181</v>
      </c>
      <c r="BM95" s="24" t="s">
        <v>196</v>
      </c>
    </row>
    <row r="96" s="1" customFormat="1" ht="16.5" customHeight="1">
      <c r="B96" s="46"/>
      <c r="C96" s="221" t="s">
        <v>198</v>
      </c>
      <c r="D96" s="221" t="s">
        <v>176</v>
      </c>
      <c r="E96" s="222" t="s">
        <v>2615</v>
      </c>
      <c r="F96" s="223" t="s">
        <v>2616</v>
      </c>
      <c r="G96" s="224" t="s">
        <v>1038</v>
      </c>
      <c r="H96" s="276"/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40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181</v>
      </c>
      <c r="AT96" s="24" t="s">
        <v>176</v>
      </c>
      <c r="AU96" s="24" t="s">
        <v>188</v>
      </c>
      <c r="AY96" s="24" t="s">
        <v>174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77</v>
      </c>
      <c r="BK96" s="232">
        <f>ROUND(I96*H96,2)</f>
        <v>0</v>
      </c>
      <c r="BL96" s="24" t="s">
        <v>181</v>
      </c>
      <c r="BM96" s="24" t="s">
        <v>202</v>
      </c>
    </row>
    <row r="97" s="10" customFormat="1" ht="22.32" customHeight="1">
      <c r="B97" s="205"/>
      <c r="C97" s="206"/>
      <c r="D97" s="207" t="s">
        <v>68</v>
      </c>
      <c r="E97" s="219" t="s">
        <v>2617</v>
      </c>
      <c r="F97" s="219" t="s">
        <v>2617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SUM(P98:P104)</f>
        <v>0</v>
      </c>
      <c r="Q97" s="213"/>
      <c r="R97" s="214">
        <f>SUM(R98:R104)</f>
        <v>0</v>
      </c>
      <c r="S97" s="213"/>
      <c r="T97" s="215">
        <f>SUM(T98:T104)</f>
        <v>0</v>
      </c>
      <c r="AR97" s="216" t="s">
        <v>77</v>
      </c>
      <c r="AT97" s="217" t="s">
        <v>68</v>
      </c>
      <c r="AU97" s="217" t="s">
        <v>79</v>
      </c>
      <c r="AY97" s="216" t="s">
        <v>174</v>
      </c>
      <c r="BK97" s="218">
        <f>SUM(BK98:BK104)</f>
        <v>0</v>
      </c>
    </row>
    <row r="98" s="1" customFormat="1" ht="51" customHeight="1">
      <c r="B98" s="46"/>
      <c r="C98" s="221" t="s">
        <v>191</v>
      </c>
      <c r="D98" s="221" t="s">
        <v>176</v>
      </c>
      <c r="E98" s="222" t="s">
        <v>2618</v>
      </c>
      <c r="F98" s="223" t="s">
        <v>2619</v>
      </c>
      <c r="G98" s="224" t="s">
        <v>2158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40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181</v>
      </c>
      <c r="AT98" s="24" t="s">
        <v>176</v>
      </c>
      <c r="AU98" s="24" t="s">
        <v>188</v>
      </c>
      <c r="AY98" s="24" t="s">
        <v>174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77</v>
      </c>
      <c r="BK98" s="232">
        <f>ROUND(I98*H98,2)</f>
        <v>0</v>
      </c>
      <c r="BL98" s="24" t="s">
        <v>181</v>
      </c>
      <c r="BM98" s="24" t="s">
        <v>207</v>
      </c>
    </row>
    <row r="99" s="1" customFormat="1" ht="51" customHeight="1">
      <c r="B99" s="46"/>
      <c r="C99" s="221" t="s">
        <v>208</v>
      </c>
      <c r="D99" s="221" t="s">
        <v>176</v>
      </c>
      <c r="E99" s="222" t="s">
        <v>2620</v>
      </c>
      <c r="F99" s="223" t="s">
        <v>2621</v>
      </c>
      <c r="G99" s="224" t="s">
        <v>2158</v>
      </c>
      <c r="H99" s="225">
        <v>1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40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181</v>
      </c>
      <c r="AT99" s="24" t="s">
        <v>176</v>
      </c>
      <c r="AU99" s="24" t="s">
        <v>188</v>
      </c>
      <c r="AY99" s="24" t="s">
        <v>174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77</v>
      </c>
      <c r="BK99" s="232">
        <f>ROUND(I99*H99,2)</f>
        <v>0</v>
      </c>
      <c r="BL99" s="24" t="s">
        <v>181</v>
      </c>
      <c r="BM99" s="24" t="s">
        <v>211</v>
      </c>
    </row>
    <row r="100" s="1" customFormat="1" ht="51" customHeight="1">
      <c r="B100" s="46"/>
      <c r="C100" s="221" t="s">
        <v>196</v>
      </c>
      <c r="D100" s="221" t="s">
        <v>176</v>
      </c>
      <c r="E100" s="222" t="s">
        <v>2622</v>
      </c>
      <c r="F100" s="223" t="s">
        <v>2623</v>
      </c>
      <c r="G100" s="224" t="s">
        <v>2158</v>
      </c>
      <c r="H100" s="225">
        <v>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40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181</v>
      </c>
      <c r="AT100" s="24" t="s">
        <v>176</v>
      </c>
      <c r="AU100" s="24" t="s">
        <v>188</v>
      </c>
      <c r="AY100" s="24" t="s">
        <v>174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77</v>
      </c>
      <c r="BK100" s="232">
        <f>ROUND(I100*H100,2)</f>
        <v>0</v>
      </c>
      <c r="BL100" s="24" t="s">
        <v>181</v>
      </c>
      <c r="BM100" s="24" t="s">
        <v>214</v>
      </c>
    </row>
    <row r="101" s="1" customFormat="1" ht="51" customHeight="1">
      <c r="B101" s="46"/>
      <c r="C101" s="221" t="s">
        <v>215</v>
      </c>
      <c r="D101" s="221" t="s">
        <v>176</v>
      </c>
      <c r="E101" s="222" t="s">
        <v>2624</v>
      </c>
      <c r="F101" s="223" t="s">
        <v>2625</v>
      </c>
      <c r="G101" s="224" t="s">
        <v>2158</v>
      </c>
      <c r="H101" s="225">
        <v>1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40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181</v>
      </c>
      <c r="AT101" s="24" t="s">
        <v>176</v>
      </c>
      <c r="AU101" s="24" t="s">
        <v>188</v>
      </c>
      <c r="AY101" s="24" t="s">
        <v>174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77</v>
      </c>
      <c r="BK101" s="232">
        <f>ROUND(I101*H101,2)</f>
        <v>0</v>
      </c>
      <c r="BL101" s="24" t="s">
        <v>181</v>
      </c>
      <c r="BM101" s="24" t="s">
        <v>218</v>
      </c>
    </row>
    <row r="102" s="1" customFormat="1" ht="51" customHeight="1">
      <c r="B102" s="46"/>
      <c r="C102" s="221" t="s">
        <v>202</v>
      </c>
      <c r="D102" s="221" t="s">
        <v>176</v>
      </c>
      <c r="E102" s="222" t="s">
        <v>2626</v>
      </c>
      <c r="F102" s="223" t="s">
        <v>2627</v>
      </c>
      <c r="G102" s="224" t="s">
        <v>2158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40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181</v>
      </c>
      <c r="AT102" s="24" t="s">
        <v>176</v>
      </c>
      <c r="AU102" s="24" t="s">
        <v>188</v>
      </c>
      <c r="AY102" s="24" t="s">
        <v>174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77</v>
      </c>
      <c r="BK102" s="232">
        <f>ROUND(I102*H102,2)</f>
        <v>0</v>
      </c>
      <c r="BL102" s="24" t="s">
        <v>181</v>
      </c>
      <c r="BM102" s="24" t="s">
        <v>221</v>
      </c>
    </row>
    <row r="103" s="1" customFormat="1" ht="51" customHeight="1">
      <c r="B103" s="46"/>
      <c r="C103" s="221" t="s">
        <v>223</v>
      </c>
      <c r="D103" s="221" t="s">
        <v>176</v>
      </c>
      <c r="E103" s="222" t="s">
        <v>2628</v>
      </c>
      <c r="F103" s="223" t="s">
        <v>2629</v>
      </c>
      <c r="G103" s="224" t="s">
        <v>2158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40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181</v>
      </c>
      <c r="AT103" s="24" t="s">
        <v>176</v>
      </c>
      <c r="AU103" s="24" t="s">
        <v>188</v>
      </c>
      <c r="AY103" s="24" t="s">
        <v>174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77</v>
      </c>
      <c r="BK103" s="232">
        <f>ROUND(I103*H103,2)</f>
        <v>0</v>
      </c>
      <c r="BL103" s="24" t="s">
        <v>181</v>
      </c>
      <c r="BM103" s="24" t="s">
        <v>226</v>
      </c>
    </row>
    <row r="104" s="1" customFormat="1" ht="16.5" customHeight="1">
      <c r="B104" s="46"/>
      <c r="C104" s="221" t="s">
        <v>207</v>
      </c>
      <c r="D104" s="221" t="s">
        <v>176</v>
      </c>
      <c r="E104" s="222" t="s">
        <v>2615</v>
      </c>
      <c r="F104" s="223" t="s">
        <v>2616</v>
      </c>
      <c r="G104" s="224" t="s">
        <v>1038</v>
      </c>
      <c r="H104" s="276"/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40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181</v>
      </c>
      <c r="AT104" s="24" t="s">
        <v>176</v>
      </c>
      <c r="AU104" s="24" t="s">
        <v>188</v>
      </c>
      <c r="AY104" s="24" t="s">
        <v>174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77</v>
      </c>
      <c r="BK104" s="232">
        <f>ROUND(I104*H104,2)</f>
        <v>0</v>
      </c>
      <c r="BL104" s="24" t="s">
        <v>181</v>
      </c>
      <c r="BM104" s="24" t="s">
        <v>232</v>
      </c>
    </row>
    <row r="105" s="10" customFormat="1" ht="22.32" customHeight="1">
      <c r="B105" s="205"/>
      <c r="C105" s="206"/>
      <c r="D105" s="207" t="s">
        <v>68</v>
      </c>
      <c r="E105" s="219" t="s">
        <v>2630</v>
      </c>
      <c r="F105" s="219" t="s">
        <v>2630</v>
      </c>
      <c r="G105" s="206"/>
      <c r="H105" s="206"/>
      <c r="I105" s="209"/>
      <c r="J105" s="220">
        <f>BK105</f>
        <v>0</v>
      </c>
      <c r="K105" s="206"/>
      <c r="L105" s="211"/>
      <c r="M105" s="212"/>
      <c r="N105" s="213"/>
      <c r="O105" s="213"/>
      <c r="P105" s="214">
        <f>SUM(P106:P128)</f>
        <v>0</v>
      </c>
      <c r="Q105" s="213"/>
      <c r="R105" s="214">
        <f>SUM(R106:R128)</f>
        <v>0</v>
      </c>
      <c r="S105" s="213"/>
      <c r="T105" s="215">
        <f>SUM(T106:T128)</f>
        <v>0</v>
      </c>
      <c r="AR105" s="216" t="s">
        <v>77</v>
      </c>
      <c r="AT105" s="217" t="s">
        <v>68</v>
      </c>
      <c r="AU105" s="217" t="s">
        <v>79</v>
      </c>
      <c r="AY105" s="216" t="s">
        <v>174</v>
      </c>
      <c r="BK105" s="218">
        <f>SUM(BK106:BK128)</f>
        <v>0</v>
      </c>
    </row>
    <row r="106" s="1" customFormat="1" ht="25.5" customHeight="1">
      <c r="B106" s="46"/>
      <c r="C106" s="221" t="s">
        <v>235</v>
      </c>
      <c r="D106" s="221" t="s">
        <v>176</v>
      </c>
      <c r="E106" s="222" t="s">
        <v>2631</v>
      </c>
      <c r="F106" s="223" t="s">
        <v>2632</v>
      </c>
      <c r="G106" s="224" t="s">
        <v>2158</v>
      </c>
      <c r="H106" s="225">
        <v>3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40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181</v>
      </c>
      <c r="AT106" s="24" t="s">
        <v>176</v>
      </c>
      <c r="AU106" s="24" t="s">
        <v>188</v>
      </c>
      <c r="AY106" s="24" t="s">
        <v>174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77</v>
      </c>
      <c r="BK106" s="232">
        <f>ROUND(I106*H106,2)</f>
        <v>0</v>
      </c>
      <c r="BL106" s="24" t="s">
        <v>181</v>
      </c>
      <c r="BM106" s="24" t="s">
        <v>238</v>
      </c>
    </row>
    <row r="107" s="1" customFormat="1" ht="25.5" customHeight="1">
      <c r="B107" s="46"/>
      <c r="C107" s="221" t="s">
        <v>211</v>
      </c>
      <c r="D107" s="221" t="s">
        <v>176</v>
      </c>
      <c r="E107" s="222" t="s">
        <v>2633</v>
      </c>
      <c r="F107" s="223" t="s">
        <v>2634</v>
      </c>
      <c r="G107" s="224" t="s">
        <v>2158</v>
      </c>
      <c r="H107" s="225">
        <v>2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40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181</v>
      </c>
      <c r="AT107" s="24" t="s">
        <v>176</v>
      </c>
      <c r="AU107" s="24" t="s">
        <v>188</v>
      </c>
      <c r="AY107" s="24" t="s">
        <v>174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77</v>
      </c>
      <c r="BK107" s="232">
        <f>ROUND(I107*H107,2)</f>
        <v>0</v>
      </c>
      <c r="BL107" s="24" t="s">
        <v>181</v>
      </c>
      <c r="BM107" s="24" t="s">
        <v>243</v>
      </c>
    </row>
    <row r="108" s="1" customFormat="1" ht="25.5" customHeight="1">
      <c r="B108" s="46"/>
      <c r="C108" s="221" t="s">
        <v>10</v>
      </c>
      <c r="D108" s="221" t="s">
        <v>176</v>
      </c>
      <c r="E108" s="222" t="s">
        <v>2635</v>
      </c>
      <c r="F108" s="223" t="s">
        <v>2636</v>
      </c>
      <c r="G108" s="224" t="s">
        <v>2158</v>
      </c>
      <c r="H108" s="225">
        <v>1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40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181</v>
      </c>
      <c r="AT108" s="24" t="s">
        <v>176</v>
      </c>
      <c r="AU108" s="24" t="s">
        <v>188</v>
      </c>
      <c r="AY108" s="24" t="s">
        <v>174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77</v>
      </c>
      <c r="BK108" s="232">
        <f>ROUND(I108*H108,2)</f>
        <v>0</v>
      </c>
      <c r="BL108" s="24" t="s">
        <v>181</v>
      </c>
      <c r="BM108" s="24" t="s">
        <v>247</v>
      </c>
    </row>
    <row r="109" s="1" customFormat="1" ht="16.5" customHeight="1">
      <c r="B109" s="46"/>
      <c r="C109" s="221" t="s">
        <v>214</v>
      </c>
      <c r="D109" s="221" t="s">
        <v>176</v>
      </c>
      <c r="E109" s="222" t="s">
        <v>2637</v>
      </c>
      <c r="F109" s="223" t="s">
        <v>2638</v>
      </c>
      <c r="G109" s="224" t="s">
        <v>2158</v>
      </c>
      <c r="H109" s="225">
        <v>6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40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181</v>
      </c>
      <c r="AT109" s="24" t="s">
        <v>176</v>
      </c>
      <c r="AU109" s="24" t="s">
        <v>188</v>
      </c>
      <c r="AY109" s="24" t="s">
        <v>174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77</v>
      </c>
      <c r="BK109" s="232">
        <f>ROUND(I109*H109,2)</f>
        <v>0</v>
      </c>
      <c r="BL109" s="24" t="s">
        <v>181</v>
      </c>
      <c r="BM109" s="24" t="s">
        <v>252</v>
      </c>
    </row>
    <row r="110" s="1" customFormat="1" ht="16.5" customHeight="1">
      <c r="B110" s="46"/>
      <c r="C110" s="221" t="s">
        <v>253</v>
      </c>
      <c r="D110" s="221" t="s">
        <v>176</v>
      </c>
      <c r="E110" s="222" t="s">
        <v>2639</v>
      </c>
      <c r="F110" s="223" t="s">
        <v>2640</v>
      </c>
      <c r="G110" s="224" t="s">
        <v>2158</v>
      </c>
      <c r="H110" s="225">
        <v>39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40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181</v>
      </c>
      <c r="AT110" s="24" t="s">
        <v>176</v>
      </c>
      <c r="AU110" s="24" t="s">
        <v>188</v>
      </c>
      <c r="AY110" s="24" t="s">
        <v>174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77</v>
      </c>
      <c r="BK110" s="232">
        <f>ROUND(I110*H110,2)</f>
        <v>0</v>
      </c>
      <c r="BL110" s="24" t="s">
        <v>181</v>
      </c>
      <c r="BM110" s="24" t="s">
        <v>256</v>
      </c>
    </row>
    <row r="111" s="1" customFormat="1" ht="16.5" customHeight="1">
      <c r="B111" s="46"/>
      <c r="C111" s="221" t="s">
        <v>218</v>
      </c>
      <c r="D111" s="221" t="s">
        <v>176</v>
      </c>
      <c r="E111" s="222" t="s">
        <v>2641</v>
      </c>
      <c r="F111" s="223" t="s">
        <v>2642</v>
      </c>
      <c r="G111" s="224" t="s">
        <v>2158</v>
      </c>
      <c r="H111" s="225">
        <v>25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40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181</v>
      </c>
      <c r="AT111" s="24" t="s">
        <v>176</v>
      </c>
      <c r="AU111" s="24" t="s">
        <v>188</v>
      </c>
      <c r="AY111" s="24" t="s">
        <v>174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77</v>
      </c>
      <c r="BK111" s="232">
        <f>ROUND(I111*H111,2)</f>
        <v>0</v>
      </c>
      <c r="BL111" s="24" t="s">
        <v>181</v>
      </c>
      <c r="BM111" s="24" t="s">
        <v>262</v>
      </c>
    </row>
    <row r="112" s="1" customFormat="1" ht="16.5" customHeight="1">
      <c r="B112" s="46"/>
      <c r="C112" s="221" t="s">
        <v>263</v>
      </c>
      <c r="D112" s="221" t="s">
        <v>176</v>
      </c>
      <c r="E112" s="222" t="s">
        <v>2643</v>
      </c>
      <c r="F112" s="223" t="s">
        <v>2644</v>
      </c>
      <c r="G112" s="224" t="s">
        <v>2158</v>
      </c>
      <c r="H112" s="225">
        <v>8</v>
      </c>
      <c r="I112" s="226"/>
      <c r="J112" s="227">
        <f>ROUND(I112*H112,2)</f>
        <v>0</v>
      </c>
      <c r="K112" s="223" t="s">
        <v>21</v>
      </c>
      <c r="L112" s="72"/>
      <c r="M112" s="228" t="s">
        <v>21</v>
      </c>
      <c r="N112" s="229" t="s">
        <v>40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181</v>
      </c>
      <c r="AT112" s="24" t="s">
        <v>176</v>
      </c>
      <c r="AU112" s="24" t="s">
        <v>188</v>
      </c>
      <c r="AY112" s="24" t="s">
        <v>174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77</v>
      </c>
      <c r="BK112" s="232">
        <f>ROUND(I112*H112,2)</f>
        <v>0</v>
      </c>
      <c r="BL112" s="24" t="s">
        <v>181</v>
      </c>
      <c r="BM112" s="24" t="s">
        <v>266</v>
      </c>
    </row>
    <row r="113" s="1" customFormat="1" ht="25.5" customHeight="1">
      <c r="B113" s="46"/>
      <c r="C113" s="221" t="s">
        <v>221</v>
      </c>
      <c r="D113" s="221" t="s">
        <v>176</v>
      </c>
      <c r="E113" s="222" t="s">
        <v>2645</v>
      </c>
      <c r="F113" s="223" t="s">
        <v>2646</v>
      </c>
      <c r="G113" s="224" t="s">
        <v>2158</v>
      </c>
      <c r="H113" s="225">
        <v>4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40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181</v>
      </c>
      <c r="AT113" s="24" t="s">
        <v>176</v>
      </c>
      <c r="AU113" s="24" t="s">
        <v>188</v>
      </c>
      <c r="AY113" s="24" t="s">
        <v>174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77</v>
      </c>
      <c r="BK113" s="232">
        <f>ROUND(I113*H113,2)</f>
        <v>0</v>
      </c>
      <c r="BL113" s="24" t="s">
        <v>181</v>
      </c>
      <c r="BM113" s="24" t="s">
        <v>269</v>
      </c>
    </row>
    <row r="114" s="1" customFormat="1" ht="25.5" customHeight="1">
      <c r="B114" s="46"/>
      <c r="C114" s="221" t="s">
        <v>9</v>
      </c>
      <c r="D114" s="221" t="s">
        <v>176</v>
      </c>
      <c r="E114" s="222" t="s">
        <v>2647</v>
      </c>
      <c r="F114" s="223" t="s">
        <v>2648</v>
      </c>
      <c r="G114" s="224" t="s">
        <v>2158</v>
      </c>
      <c r="H114" s="225">
        <v>4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40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181</v>
      </c>
      <c r="AT114" s="24" t="s">
        <v>176</v>
      </c>
      <c r="AU114" s="24" t="s">
        <v>188</v>
      </c>
      <c r="AY114" s="24" t="s">
        <v>174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77</v>
      </c>
      <c r="BK114" s="232">
        <f>ROUND(I114*H114,2)</f>
        <v>0</v>
      </c>
      <c r="BL114" s="24" t="s">
        <v>181</v>
      </c>
      <c r="BM114" s="24" t="s">
        <v>273</v>
      </c>
    </row>
    <row r="115" s="1" customFormat="1" ht="25.5" customHeight="1">
      <c r="B115" s="46"/>
      <c r="C115" s="221" t="s">
        <v>226</v>
      </c>
      <c r="D115" s="221" t="s">
        <v>176</v>
      </c>
      <c r="E115" s="222" t="s">
        <v>2649</v>
      </c>
      <c r="F115" s="223" t="s">
        <v>2650</v>
      </c>
      <c r="G115" s="224" t="s">
        <v>2158</v>
      </c>
      <c r="H115" s="225">
        <v>2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40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181</v>
      </c>
      <c r="AT115" s="24" t="s">
        <v>176</v>
      </c>
      <c r="AU115" s="24" t="s">
        <v>188</v>
      </c>
      <c r="AY115" s="24" t="s">
        <v>174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77</v>
      </c>
      <c r="BK115" s="232">
        <f>ROUND(I115*H115,2)</f>
        <v>0</v>
      </c>
      <c r="BL115" s="24" t="s">
        <v>181</v>
      </c>
      <c r="BM115" s="24" t="s">
        <v>277</v>
      </c>
    </row>
    <row r="116" s="1" customFormat="1" ht="16.5" customHeight="1">
      <c r="B116" s="46"/>
      <c r="C116" s="221" t="s">
        <v>278</v>
      </c>
      <c r="D116" s="221" t="s">
        <v>176</v>
      </c>
      <c r="E116" s="222" t="s">
        <v>2651</v>
      </c>
      <c r="F116" s="223" t="s">
        <v>2652</v>
      </c>
      <c r="G116" s="224" t="s">
        <v>2158</v>
      </c>
      <c r="H116" s="225">
        <v>3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40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181</v>
      </c>
      <c r="AT116" s="24" t="s">
        <v>176</v>
      </c>
      <c r="AU116" s="24" t="s">
        <v>188</v>
      </c>
      <c r="AY116" s="24" t="s">
        <v>174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77</v>
      </c>
      <c r="BK116" s="232">
        <f>ROUND(I116*H116,2)</f>
        <v>0</v>
      </c>
      <c r="BL116" s="24" t="s">
        <v>181</v>
      </c>
      <c r="BM116" s="24" t="s">
        <v>281</v>
      </c>
    </row>
    <row r="117" s="1" customFormat="1" ht="16.5" customHeight="1">
      <c r="B117" s="46"/>
      <c r="C117" s="221" t="s">
        <v>232</v>
      </c>
      <c r="D117" s="221" t="s">
        <v>176</v>
      </c>
      <c r="E117" s="222" t="s">
        <v>2653</v>
      </c>
      <c r="F117" s="223" t="s">
        <v>2654</v>
      </c>
      <c r="G117" s="224" t="s">
        <v>2158</v>
      </c>
      <c r="H117" s="225">
        <v>2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40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181</v>
      </c>
      <c r="AT117" s="24" t="s">
        <v>176</v>
      </c>
      <c r="AU117" s="24" t="s">
        <v>188</v>
      </c>
      <c r="AY117" s="24" t="s">
        <v>174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77</v>
      </c>
      <c r="BK117" s="232">
        <f>ROUND(I117*H117,2)</f>
        <v>0</v>
      </c>
      <c r="BL117" s="24" t="s">
        <v>181</v>
      </c>
      <c r="BM117" s="24" t="s">
        <v>284</v>
      </c>
    </row>
    <row r="118" s="1" customFormat="1" ht="25.5" customHeight="1">
      <c r="B118" s="46"/>
      <c r="C118" s="221" t="s">
        <v>285</v>
      </c>
      <c r="D118" s="221" t="s">
        <v>176</v>
      </c>
      <c r="E118" s="222" t="s">
        <v>2655</v>
      </c>
      <c r="F118" s="223" t="s">
        <v>2656</v>
      </c>
      <c r="G118" s="224" t="s">
        <v>2158</v>
      </c>
      <c r="H118" s="225">
        <v>1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40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181</v>
      </c>
      <c r="AT118" s="24" t="s">
        <v>176</v>
      </c>
      <c r="AU118" s="24" t="s">
        <v>188</v>
      </c>
      <c r="AY118" s="24" t="s">
        <v>174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77</v>
      </c>
      <c r="BK118" s="232">
        <f>ROUND(I118*H118,2)</f>
        <v>0</v>
      </c>
      <c r="BL118" s="24" t="s">
        <v>181</v>
      </c>
      <c r="BM118" s="24" t="s">
        <v>288</v>
      </c>
    </row>
    <row r="119" s="1" customFormat="1" ht="16.5" customHeight="1">
      <c r="B119" s="46"/>
      <c r="C119" s="221" t="s">
        <v>238</v>
      </c>
      <c r="D119" s="221" t="s">
        <v>176</v>
      </c>
      <c r="E119" s="222" t="s">
        <v>2657</v>
      </c>
      <c r="F119" s="223" t="s">
        <v>2658</v>
      </c>
      <c r="G119" s="224" t="s">
        <v>2158</v>
      </c>
      <c r="H119" s="225">
        <v>3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40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181</v>
      </c>
      <c r="AT119" s="24" t="s">
        <v>176</v>
      </c>
      <c r="AU119" s="24" t="s">
        <v>188</v>
      </c>
      <c r="AY119" s="24" t="s">
        <v>174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77</v>
      </c>
      <c r="BK119" s="232">
        <f>ROUND(I119*H119,2)</f>
        <v>0</v>
      </c>
      <c r="BL119" s="24" t="s">
        <v>181</v>
      </c>
      <c r="BM119" s="24" t="s">
        <v>292</v>
      </c>
    </row>
    <row r="120" s="1" customFormat="1" ht="16.5" customHeight="1">
      <c r="B120" s="46"/>
      <c r="C120" s="221" t="s">
        <v>296</v>
      </c>
      <c r="D120" s="221" t="s">
        <v>176</v>
      </c>
      <c r="E120" s="222" t="s">
        <v>2659</v>
      </c>
      <c r="F120" s="223" t="s">
        <v>2660</v>
      </c>
      <c r="G120" s="224" t="s">
        <v>2158</v>
      </c>
      <c r="H120" s="225">
        <v>2</v>
      </c>
      <c r="I120" s="226"/>
      <c r="J120" s="227">
        <f>ROUND(I120*H120,2)</f>
        <v>0</v>
      </c>
      <c r="K120" s="223" t="s">
        <v>21</v>
      </c>
      <c r="L120" s="72"/>
      <c r="M120" s="228" t="s">
        <v>21</v>
      </c>
      <c r="N120" s="229" t="s">
        <v>40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181</v>
      </c>
      <c r="AT120" s="24" t="s">
        <v>176</v>
      </c>
      <c r="AU120" s="24" t="s">
        <v>188</v>
      </c>
      <c r="AY120" s="24" t="s">
        <v>174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77</v>
      </c>
      <c r="BK120" s="232">
        <f>ROUND(I120*H120,2)</f>
        <v>0</v>
      </c>
      <c r="BL120" s="24" t="s">
        <v>181</v>
      </c>
      <c r="BM120" s="24" t="s">
        <v>299</v>
      </c>
    </row>
    <row r="121" s="1" customFormat="1" ht="25.5" customHeight="1">
      <c r="B121" s="46"/>
      <c r="C121" s="221" t="s">
        <v>243</v>
      </c>
      <c r="D121" s="221" t="s">
        <v>176</v>
      </c>
      <c r="E121" s="222" t="s">
        <v>2661</v>
      </c>
      <c r="F121" s="223" t="s">
        <v>2662</v>
      </c>
      <c r="G121" s="224" t="s">
        <v>2158</v>
      </c>
      <c r="H121" s="225">
        <v>1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40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181</v>
      </c>
      <c r="AT121" s="24" t="s">
        <v>176</v>
      </c>
      <c r="AU121" s="24" t="s">
        <v>188</v>
      </c>
      <c r="AY121" s="24" t="s">
        <v>174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77</v>
      </c>
      <c r="BK121" s="232">
        <f>ROUND(I121*H121,2)</f>
        <v>0</v>
      </c>
      <c r="BL121" s="24" t="s">
        <v>181</v>
      </c>
      <c r="BM121" s="24" t="s">
        <v>306</v>
      </c>
    </row>
    <row r="122" s="1" customFormat="1" ht="25.5" customHeight="1">
      <c r="B122" s="46"/>
      <c r="C122" s="221" t="s">
        <v>309</v>
      </c>
      <c r="D122" s="221" t="s">
        <v>176</v>
      </c>
      <c r="E122" s="222" t="s">
        <v>2663</v>
      </c>
      <c r="F122" s="223" t="s">
        <v>2664</v>
      </c>
      <c r="G122" s="224" t="s">
        <v>2158</v>
      </c>
      <c r="H122" s="225">
        <v>22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40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181</v>
      </c>
      <c r="AT122" s="24" t="s">
        <v>176</v>
      </c>
      <c r="AU122" s="24" t="s">
        <v>188</v>
      </c>
      <c r="AY122" s="24" t="s">
        <v>174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77</v>
      </c>
      <c r="BK122" s="232">
        <f>ROUND(I122*H122,2)</f>
        <v>0</v>
      </c>
      <c r="BL122" s="24" t="s">
        <v>181</v>
      </c>
      <c r="BM122" s="24" t="s">
        <v>312</v>
      </c>
    </row>
    <row r="123" s="1" customFormat="1" ht="25.5" customHeight="1">
      <c r="B123" s="46"/>
      <c r="C123" s="221" t="s">
        <v>247</v>
      </c>
      <c r="D123" s="221" t="s">
        <v>176</v>
      </c>
      <c r="E123" s="222" t="s">
        <v>2665</v>
      </c>
      <c r="F123" s="223" t="s">
        <v>2666</v>
      </c>
      <c r="G123" s="224" t="s">
        <v>2158</v>
      </c>
      <c r="H123" s="225">
        <v>44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40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181</v>
      </c>
      <c r="AT123" s="24" t="s">
        <v>176</v>
      </c>
      <c r="AU123" s="24" t="s">
        <v>188</v>
      </c>
      <c r="AY123" s="24" t="s">
        <v>174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77</v>
      </c>
      <c r="BK123" s="232">
        <f>ROUND(I123*H123,2)</f>
        <v>0</v>
      </c>
      <c r="BL123" s="24" t="s">
        <v>181</v>
      </c>
      <c r="BM123" s="24" t="s">
        <v>317</v>
      </c>
    </row>
    <row r="124" s="1" customFormat="1" ht="16.5" customHeight="1">
      <c r="B124" s="46"/>
      <c r="C124" s="221" t="s">
        <v>320</v>
      </c>
      <c r="D124" s="221" t="s">
        <v>176</v>
      </c>
      <c r="E124" s="222" t="s">
        <v>2667</v>
      </c>
      <c r="F124" s="223" t="s">
        <v>2668</v>
      </c>
      <c r="G124" s="224" t="s">
        <v>2158</v>
      </c>
      <c r="H124" s="225">
        <v>2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40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181</v>
      </c>
      <c r="AT124" s="24" t="s">
        <v>176</v>
      </c>
      <c r="AU124" s="24" t="s">
        <v>188</v>
      </c>
      <c r="AY124" s="24" t="s">
        <v>174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77</v>
      </c>
      <c r="BK124" s="232">
        <f>ROUND(I124*H124,2)</f>
        <v>0</v>
      </c>
      <c r="BL124" s="24" t="s">
        <v>181</v>
      </c>
      <c r="BM124" s="24" t="s">
        <v>323</v>
      </c>
    </row>
    <row r="125" s="1" customFormat="1" ht="16.5" customHeight="1">
      <c r="B125" s="46"/>
      <c r="C125" s="221" t="s">
        <v>252</v>
      </c>
      <c r="D125" s="221" t="s">
        <v>176</v>
      </c>
      <c r="E125" s="222" t="s">
        <v>2669</v>
      </c>
      <c r="F125" s="223" t="s">
        <v>2670</v>
      </c>
      <c r="G125" s="224" t="s">
        <v>2158</v>
      </c>
      <c r="H125" s="225">
        <v>2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40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181</v>
      </c>
      <c r="AT125" s="24" t="s">
        <v>176</v>
      </c>
      <c r="AU125" s="24" t="s">
        <v>188</v>
      </c>
      <c r="AY125" s="24" t="s">
        <v>174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77</v>
      </c>
      <c r="BK125" s="232">
        <f>ROUND(I125*H125,2)</f>
        <v>0</v>
      </c>
      <c r="BL125" s="24" t="s">
        <v>181</v>
      </c>
      <c r="BM125" s="24" t="s">
        <v>326</v>
      </c>
    </row>
    <row r="126" s="1" customFormat="1" ht="16.5" customHeight="1">
      <c r="B126" s="46"/>
      <c r="C126" s="221" t="s">
        <v>328</v>
      </c>
      <c r="D126" s="221" t="s">
        <v>176</v>
      </c>
      <c r="E126" s="222" t="s">
        <v>2671</v>
      </c>
      <c r="F126" s="223" t="s">
        <v>2672</v>
      </c>
      <c r="G126" s="224" t="s">
        <v>2158</v>
      </c>
      <c r="H126" s="225">
        <v>16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40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181</v>
      </c>
      <c r="AT126" s="24" t="s">
        <v>176</v>
      </c>
      <c r="AU126" s="24" t="s">
        <v>188</v>
      </c>
      <c r="AY126" s="24" t="s">
        <v>174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77</v>
      </c>
      <c r="BK126" s="232">
        <f>ROUND(I126*H126,2)</f>
        <v>0</v>
      </c>
      <c r="BL126" s="24" t="s">
        <v>181</v>
      </c>
      <c r="BM126" s="24" t="s">
        <v>331</v>
      </c>
    </row>
    <row r="127" s="1" customFormat="1" ht="16.5" customHeight="1">
      <c r="B127" s="46"/>
      <c r="C127" s="221" t="s">
        <v>256</v>
      </c>
      <c r="D127" s="221" t="s">
        <v>176</v>
      </c>
      <c r="E127" s="222" t="s">
        <v>2673</v>
      </c>
      <c r="F127" s="223" t="s">
        <v>2674</v>
      </c>
      <c r="G127" s="224" t="s">
        <v>2158</v>
      </c>
      <c r="H127" s="225">
        <v>16</v>
      </c>
      <c r="I127" s="226"/>
      <c r="J127" s="227">
        <f>ROUND(I127*H127,2)</f>
        <v>0</v>
      </c>
      <c r="K127" s="223" t="s">
        <v>21</v>
      </c>
      <c r="L127" s="72"/>
      <c r="M127" s="228" t="s">
        <v>21</v>
      </c>
      <c r="N127" s="229" t="s">
        <v>40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181</v>
      </c>
      <c r="AT127" s="24" t="s">
        <v>176</v>
      </c>
      <c r="AU127" s="24" t="s">
        <v>188</v>
      </c>
      <c r="AY127" s="24" t="s">
        <v>174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77</v>
      </c>
      <c r="BK127" s="232">
        <f>ROUND(I127*H127,2)</f>
        <v>0</v>
      </c>
      <c r="BL127" s="24" t="s">
        <v>181</v>
      </c>
      <c r="BM127" s="24" t="s">
        <v>335</v>
      </c>
    </row>
    <row r="128" s="1" customFormat="1" ht="16.5" customHeight="1">
      <c r="B128" s="46"/>
      <c r="C128" s="221" t="s">
        <v>338</v>
      </c>
      <c r="D128" s="221" t="s">
        <v>176</v>
      </c>
      <c r="E128" s="222" t="s">
        <v>2675</v>
      </c>
      <c r="F128" s="223" t="s">
        <v>2676</v>
      </c>
      <c r="G128" s="224" t="s">
        <v>1038</v>
      </c>
      <c r="H128" s="276"/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40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181</v>
      </c>
      <c r="AT128" s="24" t="s">
        <v>176</v>
      </c>
      <c r="AU128" s="24" t="s">
        <v>188</v>
      </c>
      <c r="AY128" s="24" t="s">
        <v>174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77</v>
      </c>
      <c r="BK128" s="232">
        <f>ROUND(I128*H128,2)</f>
        <v>0</v>
      </c>
      <c r="BL128" s="24" t="s">
        <v>181</v>
      </c>
      <c r="BM128" s="24" t="s">
        <v>341</v>
      </c>
    </row>
    <row r="129" s="10" customFormat="1" ht="22.32" customHeight="1">
      <c r="B129" s="205"/>
      <c r="C129" s="206"/>
      <c r="D129" s="207" t="s">
        <v>68</v>
      </c>
      <c r="E129" s="219" t="s">
        <v>2677</v>
      </c>
      <c r="F129" s="219" t="s">
        <v>2677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SUM(P130:P166)</f>
        <v>0</v>
      </c>
      <c r="Q129" s="213"/>
      <c r="R129" s="214">
        <f>SUM(R130:R166)</f>
        <v>0</v>
      </c>
      <c r="S129" s="213"/>
      <c r="T129" s="215">
        <f>SUM(T130:T166)</f>
        <v>0</v>
      </c>
      <c r="AR129" s="216" t="s">
        <v>77</v>
      </c>
      <c r="AT129" s="217" t="s">
        <v>68</v>
      </c>
      <c r="AU129" s="217" t="s">
        <v>79</v>
      </c>
      <c r="AY129" s="216" t="s">
        <v>174</v>
      </c>
      <c r="BK129" s="218">
        <f>SUM(BK130:BK166)</f>
        <v>0</v>
      </c>
    </row>
    <row r="130" s="1" customFormat="1" ht="51" customHeight="1">
      <c r="B130" s="46"/>
      <c r="C130" s="221" t="s">
        <v>262</v>
      </c>
      <c r="D130" s="221" t="s">
        <v>176</v>
      </c>
      <c r="E130" s="222" t="s">
        <v>2678</v>
      </c>
      <c r="F130" s="223" t="s">
        <v>2679</v>
      </c>
      <c r="G130" s="224" t="s">
        <v>2158</v>
      </c>
      <c r="H130" s="225">
        <v>3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40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181</v>
      </c>
      <c r="AT130" s="24" t="s">
        <v>176</v>
      </c>
      <c r="AU130" s="24" t="s">
        <v>188</v>
      </c>
      <c r="AY130" s="24" t="s">
        <v>174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77</v>
      </c>
      <c r="BK130" s="232">
        <f>ROUND(I130*H130,2)</f>
        <v>0</v>
      </c>
      <c r="BL130" s="24" t="s">
        <v>181</v>
      </c>
      <c r="BM130" s="24" t="s">
        <v>347</v>
      </c>
    </row>
    <row r="131" s="13" customFormat="1">
      <c r="B131" s="256"/>
      <c r="C131" s="257"/>
      <c r="D131" s="235" t="s">
        <v>182</v>
      </c>
      <c r="E131" s="258" t="s">
        <v>21</v>
      </c>
      <c r="F131" s="259" t="s">
        <v>2680</v>
      </c>
      <c r="G131" s="257"/>
      <c r="H131" s="258" t="s">
        <v>21</v>
      </c>
      <c r="I131" s="260"/>
      <c r="J131" s="257"/>
      <c r="K131" s="257"/>
      <c r="L131" s="261"/>
      <c r="M131" s="262"/>
      <c r="N131" s="263"/>
      <c r="O131" s="263"/>
      <c r="P131" s="263"/>
      <c r="Q131" s="263"/>
      <c r="R131" s="263"/>
      <c r="S131" s="263"/>
      <c r="T131" s="264"/>
      <c r="AT131" s="265" t="s">
        <v>182</v>
      </c>
      <c r="AU131" s="265" t="s">
        <v>188</v>
      </c>
      <c r="AV131" s="13" t="s">
        <v>77</v>
      </c>
      <c r="AW131" s="13" t="s">
        <v>33</v>
      </c>
      <c r="AX131" s="13" t="s">
        <v>69</v>
      </c>
      <c r="AY131" s="265" t="s">
        <v>174</v>
      </c>
    </row>
    <row r="132" s="11" customFormat="1">
      <c r="B132" s="233"/>
      <c r="C132" s="234"/>
      <c r="D132" s="235" t="s">
        <v>182</v>
      </c>
      <c r="E132" s="236" t="s">
        <v>21</v>
      </c>
      <c r="F132" s="237" t="s">
        <v>2681</v>
      </c>
      <c r="G132" s="234"/>
      <c r="H132" s="238">
        <v>3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182</v>
      </c>
      <c r="AU132" s="244" t="s">
        <v>188</v>
      </c>
      <c r="AV132" s="11" t="s">
        <v>79</v>
      </c>
      <c r="AW132" s="11" t="s">
        <v>33</v>
      </c>
      <c r="AX132" s="11" t="s">
        <v>69</v>
      </c>
      <c r="AY132" s="244" t="s">
        <v>174</v>
      </c>
    </row>
    <row r="133" s="12" customFormat="1">
      <c r="B133" s="245"/>
      <c r="C133" s="246"/>
      <c r="D133" s="235" t="s">
        <v>182</v>
      </c>
      <c r="E133" s="247" t="s">
        <v>21</v>
      </c>
      <c r="F133" s="248" t="s">
        <v>184</v>
      </c>
      <c r="G133" s="246"/>
      <c r="H133" s="249">
        <v>3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182</v>
      </c>
      <c r="AU133" s="255" t="s">
        <v>188</v>
      </c>
      <c r="AV133" s="12" t="s">
        <v>181</v>
      </c>
      <c r="AW133" s="12" t="s">
        <v>33</v>
      </c>
      <c r="AX133" s="12" t="s">
        <v>77</v>
      </c>
      <c r="AY133" s="255" t="s">
        <v>174</v>
      </c>
    </row>
    <row r="134" s="1" customFormat="1" ht="51" customHeight="1">
      <c r="B134" s="46"/>
      <c r="C134" s="221" t="s">
        <v>350</v>
      </c>
      <c r="D134" s="221" t="s">
        <v>176</v>
      </c>
      <c r="E134" s="222" t="s">
        <v>2682</v>
      </c>
      <c r="F134" s="223" t="s">
        <v>2683</v>
      </c>
      <c r="G134" s="224" t="s">
        <v>2158</v>
      </c>
      <c r="H134" s="225">
        <v>3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40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181</v>
      </c>
      <c r="AT134" s="24" t="s">
        <v>176</v>
      </c>
      <c r="AU134" s="24" t="s">
        <v>188</v>
      </c>
      <c r="AY134" s="24" t="s">
        <v>174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77</v>
      </c>
      <c r="BK134" s="232">
        <f>ROUND(I134*H134,2)</f>
        <v>0</v>
      </c>
      <c r="BL134" s="24" t="s">
        <v>181</v>
      </c>
      <c r="BM134" s="24" t="s">
        <v>353</v>
      </c>
    </row>
    <row r="135" s="13" customFormat="1">
      <c r="B135" s="256"/>
      <c r="C135" s="257"/>
      <c r="D135" s="235" t="s">
        <v>182</v>
      </c>
      <c r="E135" s="258" t="s">
        <v>21</v>
      </c>
      <c r="F135" s="259" t="s">
        <v>2680</v>
      </c>
      <c r="G135" s="257"/>
      <c r="H135" s="258" t="s">
        <v>21</v>
      </c>
      <c r="I135" s="260"/>
      <c r="J135" s="257"/>
      <c r="K135" s="257"/>
      <c r="L135" s="261"/>
      <c r="M135" s="262"/>
      <c r="N135" s="263"/>
      <c r="O135" s="263"/>
      <c r="P135" s="263"/>
      <c r="Q135" s="263"/>
      <c r="R135" s="263"/>
      <c r="S135" s="263"/>
      <c r="T135" s="264"/>
      <c r="AT135" s="265" t="s">
        <v>182</v>
      </c>
      <c r="AU135" s="265" t="s">
        <v>188</v>
      </c>
      <c r="AV135" s="13" t="s">
        <v>77</v>
      </c>
      <c r="AW135" s="13" t="s">
        <v>33</v>
      </c>
      <c r="AX135" s="13" t="s">
        <v>69</v>
      </c>
      <c r="AY135" s="265" t="s">
        <v>174</v>
      </c>
    </row>
    <row r="136" s="11" customFormat="1">
      <c r="B136" s="233"/>
      <c r="C136" s="234"/>
      <c r="D136" s="235" t="s">
        <v>182</v>
      </c>
      <c r="E136" s="236" t="s">
        <v>21</v>
      </c>
      <c r="F136" s="237" t="s">
        <v>2681</v>
      </c>
      <c r="G136" s="234"/>
      <c r="H136" s="238">
        <v>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182</v>
      </c>
      <c r="AU136" s="244" t="s">
        <v>188</v>
      </c>
      <c r="AV136" s="11" t="s">
        <v>79</v>
      </c>
      <c r="AW136" s="11" t="s">
        <v>33</v>
      </c>
      <c r="AX136" s="11" t="s">
        <v>69</v>
      </c>
      <c r="AY136" s="244" t="s">
        <v>174</v>
      </c>
    </row>
    <row r="137" s="12" customFormat="1">
      <c r="B137" s="245"/>
      <c r="C137" s="246"/>
      <c r="D137" s="235" t="s">
        <v>182</v>
      </c>
      <c r="E137" s="247" t="s">
        <v>21</v>
      </c>
      <c r="F137" s="248" t="s">
        <v>184</v>
      </c>
      <c r="G137" s="246"/>
      <c r="H137" s="249">
        <v>3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182</v>
      </c>
      <c r="AU137" s="255" t="s">
        <v>188</v>
      </c>
      <c r="AV137" s="12" t="s">
        <v>181</v>
      </c>
      <c r="AW137" s="12" t="s">
        <v>33</v>
      </c>
      <c r="AX137" s="12" t="s">
        <v>77</v>
      </c>
      <c r="AY137" s="255" t="s">
        <v>174</v>
      </c>
    </row>
    <row r="138" s="1" customFormat="1" ht="51" customHeight="1">
      <c r="B138" s="46"/>
      <c r="C138" s="221" t="s">
        <v>266</v>
      </c>
      <c r="D138" s="221" t="s">
        <v>176</v>
      </c>
      <c r="E138" s="222" t="s">
        <v>2684</v>
      </c>
      <c r="F138" s="223" t="s">
        <v>2685</v>
      </c>
      <c r="G138" s="224" t="s">
        <v>2158</v>
      </c>
      <c r="H138" s="225">
        <v>1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40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181</v>
      </c>
      <c r="AT138" s="24" t="s">
        <v>176</v>
      </c>
      <c r="AU138" s="24" t="s">
        <v>188</v>
      </c>
      <c r="AY138" s="24" t="s">
        <v>174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77</v>
      </c>
      <c r="BK138" s="232">
        <f>ROUND(I138*H138,2)</f>
        <v>0</v>
      </c>
      <c r="BL138" s="24" t="s">
        <v>181</v>
      </c>
      <c r="BM138" s="24" t="s">
        <v>357</v>
      </c>
    </row>
    <row r="139" s="13" customFormat="1">
      <c r="B139" s="256"/>
      <c r="C139" s="257"/>
      <c r="D139" s="235" t="s">
        <v>182</v>
      </c>
      <c r="E139" s="258" t="s">
        <v>21</v>
      </c>
      <c r="F139" s="259" t="s">
        <v>2680</v>
      </c>
      <c r="G139" s="257"/>
      <c r="H139" s="258" t="s">
        <v>21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AT139" s="265" t="s">
        <v>182</v>
      </c>
      <c r="AU139" s="265" t="s">
        <v>188</v>
      </c>
      <c r="AV139" s="13" t="s">
        <v>77</v>
      </c>
      <c r="AW139" s="13" t="s">
        <v>33</v>
      </c>
      <c r="AX139" s="13" t="s">
        <v>69</v>
      </c>
      <c r="AY139" s="265" t="s">
        <v>174</v>
      </c>
    </row>
    <row r="140" s="11" customFormat="1">
      <c r="B140" s="233"/>
      <c r="C140" s="234"/>
      <c r="D140" s="235" t="s">
        <v>182</v>
      </c>
      <c r="E140" s="236" t="s">
        <v>21</v>
      </c>
      <c r="F140" s="237" t="s">
        <v>2686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182</v>
      </c>
      <c r="AU140" s="244" t="s">
        <v>188</v>
      </c>
      <c r="AV140" s="11" t="s">
        <v>79</v>
      </c>
      <c r="AW140" s="11" t="s">
        <v>33</v>
      </c>
      <c r="AX140" s="11" t="s">
        <v>69</v>
      </c>
      <c r="AY140" s="244" t="s">
        <v>174</v>
      </c>
    </row>
    <row r="141" s="12" customFormat="1">
      <c r="B141" s="245"/>
      <c r="C141" s="246"/>
      <c r="D141" s="235" t="s">
        <v>182</v>
      </c>
      <c r="E141" s="247" t="s">
        <v>21</v>
      </c>
      <c r="F141" s="248" t="s">
        <v>184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182</v>
      </c>
      <c r="AU141" s="255" t="s">
        <v>188</v>
      </c>
      <c r="AV141" s="12" t="s">
        <v>181</v>
      </c>
      <c r="AW141" s="12" t="s">
        <v>33</v>
      </c>
      <c r="AX141" s="12" t="s">
        <v>77</v>
      </c>
      <c r="AY141" s="255" t="s">
        <v>174</v>
      </c>
    </row>
    <row r="142" s="1" customFormat="1" ht="51" customHeight="1">
      <c r="B142" s="46"/>
      <c r="C142" s="221" t="s">
        <v>363</v>
      </c>
      <c r="D142" s="221" t="s">
        <v>176</v>
      </c>
      <c r="E142" s="222" t="s">
        <v>2687</v>
      </c>
      <c r="F142" s="223" t="s">
        <v>2688</v>
      </c>
      <c r="G142" s="224" t="s">
        <v>2158</v>
      </c>
      <c r="H142" s="225">
        <v>1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40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181</v>
      </c>
      <c r="AT142" s="24" t="s">
        <v>176</v>
      </c>
      <c r="AU142" s="24" t="s">
        <v>188</v>
      </c>
      <c r="AY142" s="24" t="s">
        <v>174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77</v>
      </c>
      <c r="BK142" s="232">
        <f>ROUND(I142*H142,2)</f>
        <v>0</v>
      </c>
      <c r="BL142" s="24" t="s">
        <v>181</v>
      </c>
      <c r="BM142" s="24" t="s">
        <v>366</v>
      </c>
    </row>
    <row r="143" s="13" customFormat="1">
      <c r="B143" s="256"/>
      <c r="C143" s="257"/>
      <c r="D143" s="235" t="s">
        <v>182</v>
      </c>
      <c r="E143" s="258" t="s">
        <v>21</v>
      </c>
      <c r="F143" s="259" t="s">
        <v>2680</v>
      </c>
      <c r="G143" s="257"/>
      <c r="H143" s="258" t="s">
        <v>21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AT143" s="265" t="s">
        <v>182</v>
      </c>
      <c r="AU143" s="265" t="s">
        <v>188</v>
      </c>
      <c r="AV143" s="13" t="s">
        <v>77</v>
      </c>
      <c r="AW143" s="13" t="s">
        <v>33</v>
      </c>
      <c r="AX143" s="13" t="s">
        <v>69</v>
      </c>
      <c r="AY143" s="265" t="s">
        <v>174</v>
      </c>
    </row>
    <row r="144" s="11" customFormat="1">
      <c r="B144" s="233"/>
      <c r="C144" s="234"/>
      <c r="D144" s="235" t="s">
        <v>182</v>
      </c>
      <c r="E144" s="236" t="s">
        <v>21</v>
      </c>
      <c r="F144" s="237" t="s">
        <v>2686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182</v>
      </c>
      <c r="AU144" s="244" t="s">
        <v>188</v>
      </c>
      <c r="AV144" s="11" t="s">
        <v>79</v>
      </c>
      <c r="AW144" s="11" t="s">
        <v>33</v>
      </c>
      <c r="AX144" s="11" t="s">
        <v>69</v>
      </c>
      <c r="AY144" s="244" t="s">
        <v>174</v>
      </c>
    </row>
    <row r="145" s="12" customFormat="1">
      <c r="B145" s="245"/>
      <c r="C145" s="246"/>
      <c r="D145" s="235" t="s">
        <v>182</v>
      </c>
      <c r="E145" s="247" t="s">
        <v>21</v>
      </c>
      <c r="F145" s="248" t="s">
        <v>184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182</v>
      </c>
      <c r="AU145" s="255" t="s">
        <v>188</v>
      </c>
      <c r="AV145" s="12" t="s">
        <v>181</v>
      </c>
      <c r="AW145" s="12" t="s">
        <v>33</v>
      </c>
      <c r="AX145" s="12" t="s">
        <v>77</v>
      </c>
      <c r="AY145" s="255" t="s">
        <v>174</v>
      </c>
    </row>
    <row r="146" s="1" customFormat="1" ht="51" customHeight="1">
      <c r="B146" s="46"/>
      <c r="C146" s="221" t="s">
        <v>269</v>
      </c>
      <c r="D146" s="221" t="s">
        <v>176</v>
      </c>
      <c r="E146" s="222" t="s">
        <v>2689</v>
      </c>
      <c r="F146" s="223" t="s">
        <v>2690</v>
      </c>
      <c r="G146" s="224" t="s">
        <v>2158</v>
      </c>
      <c r="H146" s="225">
        <v>3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40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181</v>
      </c>
      <c r="AT146" s="24" t="s">
        <v>176</v>
      </c>
      <c r="AU146" s="24" t="s">
        <v>188</v>
      </c>
      <c r="AY146" s="24" t="s">
        <v>174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77</v>
      </c>
      <c r="BK146" s="232">
        <f>ROUND(I146*H146,2)</f>
        <v>0</v>
      </c>
      <c r="BL146" s="24" t="s">
        <v>181</v>
      </c>
      <c r="BM146" s="24" t="s">
        <v>370</v>
      </c>
    </row>
    <row r="147" s="13" customFormat="1">
      <c r="B147" s="256"/>
      <c r="C147" s="257"/>
      <c r="D147" s="235" t="s">
        <v>182</v>
      </c>
      <c r="E147" s="258" t="s">
        <v>21</v>
      </c>
      <c r="F147" s="259" t="s">
        <v>2680</v>
      </c>
      <c r="G147" s="257"/>
      <c r="H147" s="258" t="s">
        <v>21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AT147" s="265" t="s">
        <v>182</v>
      </c>
      <c r="AU147" s="265" t="s">
        <v>188</v>
      </c>
      <c r="AV147" s="13" t="s">
        <v>77</v>
      </c>
      <c r="AW147" s="13" t="s">
        <v>33</v>
      </c>
      <c r="AX147" s="13" t="s">
        <v>69</v>
      </c>
      <c r="AY147" s="265" t="s">
        <v>174</v>
      </c>
    </row>
    <row r="148" s="11" customFormat="1">
      <c r="B148" s="233"/>
      <c r="C148" s="234"/>
      <c r="D148" s="235" t="s">
        <v>182</v>
      </c>
      <c r="E148" s="236" t="s">
        <v>21</v>
      </c>
      <c r="F148" s="237" t="s">
        <v>2681</v>
      </c>
      <c r="G148" s="234"/>
      <c r="H148" s="238">
        <v>3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182</v>
      </c>
      <c r="AU148" s="244" t="s">
        <v>188</v>
      </c>
      <c r="AV148" s="11" t="s">
        <v>79</v>
      </c>
      <c r="AW148" s="11" t="s">
        <v>33</v>
      </c>
      <c r="AX148" s="11" t="s">
        <v>69</v>
      </c>
      <c r="AY148" s="244" t="s">
        <v>174</v>
      </c>
    </row>
    <row r="149" s="12" customFormat="1">
      <c r="B149" s="245"/>
      <c r="C149" s="246"/>
      <c r="D149" s="235" t="s">
        <v>182</v>
      </c>
      <c r="E149" s="247" t="s">
        <v>21</v>
      </c>
      <c r="F149" s="248" t="s">
        <v>184</v>
      </c>
      <c r="G149" s="246"/>
      <c r="H149" s="249">
        <v>3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182</v>
      </c>
      <c r="AU149" s="255" t="s">
        <v>188</v>
      </c>
      <c r="AV149" s="12" t="s">
        <v>181</v>
      </c>
      <c r="AW149" s="12" t="s">
        <v>33</v>
      </c>
      <c r="AX149" s="12" t="s">
        <v>77</v>
      </c>
      <c r="AY149" s="255" t="s">
        <v>174</v>
      </c>
    </row>
    <row r="150" s="1" customFormat="1" ht="51" customHeight="1">
      <c r="B150" s="46"/>
      <c r="C150" s="221" t="s">
        <v>372</v>
      </c>
      <c r="D150" s="221" t="s">
        <v>176</v>
      </c>
      <c r="E150" s="222" t="s">
        <v>2691</v>
      </c>
      <c r="F150" s="223" t="s">
        <v>2692</v>
      </c>
      <c r="G150" s="224" t="s">
        <v>2158</v>
      </c>
      <c r="H150" s="225">
        <v>3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40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181</v>
      </c>
      <c r="AT150" s="24" t="s">
        <v>176</v>
      </c>
      <c r="AU150" s="24" t="s">
        <v>188</v>
      </c>
      <c r="AY150" s="24" t="s">
        <v>174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77</v>
      </c>
      <c r="BK150" s="232">
        <f>ROUND(I150*H150,2)</f>
        <v>0</v>
      </c>
      <c r="BL150" s="24" t="s">
        <v>181</v>
      </c>
      <c r="BM150" s="24" t="s">
        <v>375</v>
      </c>
    </row>
    <row r="151" s="13" customFormat="1">
      <c r="B151" s="256"/>
      <c r="C151" s="257"/>
      <c r="D151" s="235" t="s">
        <v>182</v>
      </c>
      <c r="E151" s="258" t="s">
        <v>21</v>
      </c>
      <c r="F151" s="259" t="s">
        <v>2680</v>
      </c>
      <c r="G151" s="257"/>
      <c r="H151" s="258" t="s">
        <v>21</v>
      </c>
      <c r="I151" s="260"/>
      <c r="J151" s="257"/>
      <c r="K151" s="257"/>
      <c r="L151" s="261"/>
      <c r="M151" s="262"/>
      <c r="N151" s="263"/>
      <c r="O151" s="263"/>
      <c r="P151" s="263"/>
      <c r="Q151" s="263"/>
      <c r="R151" s="263"/>
      <c r="S151" s="263"/>
      <c r="T151" s="264"/>
      <c r="AT151" s="265" t="s">
        <v>182</v>
      </c>
      <c r="AU151" s="265" t="s">
        <v>188</v>
      </c>
      <c r="AV151" s="13" t="s">
        <v>77</v>
      </c>
      <c r="AW151" s="13" t="s">
        <v>33</v>
      </c>
      <c r="AX151" s="13" t="s">
        <v>69</v>
      </c>
      <c r="AY151" s="265" t="s">
        <v>174</v>
      </c>
    </row>
    <row r="152" s="11" customFormat="1">
      <c r="B152" s="233"/>
      <c r="C152" s="234"/>
      <c r="D152" s="235" t="s">
        <v>182</v>
      </c>
      <c r="E152" s="236" t="s">
        <v>21</v>
      </c>
      <c r="F152" s="237" t="s">
        <v>2681</v>
      </c>
      <c r="G152" s="234"/>
      <c r="H152" s="238">
        <v>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182</v>
      </c>
      <c r="AU152" s="244" t="s">
        <v>188</v>
      </c>
      <c r="AV152" s="11" t="s">
        <v>79</v>
      </c>
      <c r="AW152" s="11" t="s">
        <v>33</v>
      </c>
      <c r="AX152" s="11" t="s">
        <v>69</v>
      </c>
      <c r="AY152" s="244" t="s">
        <v>174</v>
      </c>
    </row>
    <row r="153" s="12" customFormat="1">
      <c r="B153" s="245"/>
      <c r="C153" s="246"/>
      <c r="D153" s="235" t="s">
        <v>182</v>
      </c>
      <c r="E153" s="247" t="s">
        <v>21</v>
      </c>
      <c r="F153" s="248" t="s">
        <v>184</v>
      </c>
      <c r="G153" s="246"/>
      <c r="H153" s="249">
        <v>3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182</v>
      </c>
      <c r="AU153" s="255" t="s">
        <v>188</v>
      </c>
      <c r="AV153" s="12" t="s">
        <v>181</v>
      </c>
      <c r="AW153" s="12" t="s">
        <v>33</v>
      </c>
      <c r="AX153" s="12" t="s">
        <v>77</v>
      </c>
      <c r="AY153" s="255" t="s">
        <v>174</v>
      </c>
    </row>
    <row r="154" s="1" customFormat="1" ht="51" customHeight="1">
      <c r="B154" s="46"/>
      <c r="C154" s="221" t="s">
        <v>273</v>
      </c>
      <c r="D154" s="221" t="s">
        <v>176</v>
      </c>
      <c r="E154" s="222" t="s">
        <v>2693</v>
      </c>
      <c r="F154" s="223" t="s">
        <v>2694</v>
      </c>
      <c r="G154" s="224" t="s">
        <v>2158</v>
      </c>
      <c r="H154" s="225">
        <v>2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40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181</v>
      </c>
      <c r="AT154" s="24" t="s">
        <v>176</v>
      </c>
      <c r="AU154" s="24" t="s">
        <v>188</v>
      </c>
      <c r="AY154" s="24" t="s">
        <v>174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77</v>
      </c>
      <c r="BK154" s="232">
        <f>ROUND(I154*H154,2)</f>
        <v>0</v>
      </c>
      <c r="BL154" s="24" t="s">
        <v>181</v>
      </c>
      <c r="BM154" s="24" t="s">
        <v>379</v>
      </c>
    </row>
    <row r="155" s="13" customFormat="1">
      <c r="B155" s="256"/>
      <c r="C155" s="257"/>
      <c r="D155" s="235" t="s">
        <v>182</v>
      </c>
      <c r="E155" s="258" t="s">
        <v>21</v>
      </c>
      <c r="F155" s="259" t="s">
        <v>2680</v>
      </c>
      <c r="G155" s="257"/>
      <c r="H155" s="258" t="s">
        <v>21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AT155" s="265" t="s">
        <v>182</v>
      </c>
      <c r="AU155" s="265" t="s">
        <v>188</v>
      </c>
      <c r="AV155" s="13" t="s">
        <v>77</v>
      </c>
      <c r="AW155" s="13" t="s">
        <v>33</v>
      </c>
      <c r="AX155" s="13" t="s">
        <v>69</v>
      </c>
      <c r="AY155" s="265" t="s">
        <v>174</v>
      </c>
    </row>
    <row r="156" s="11" customFormat="1">
      <c r="B156" s="233"/>
      <c r="C156" s="234"/>
      <c r="D156" s="235" t="s">
        <v>182</v>
      </c>
      <c r="E156" s="236" t="s">
        <v>21</v>
      </c>
      <c r="F156" s="237" t="s">
        <v>2695</v>
      </c>
      <c r="G156" s="234"/>
      <c r="H156" s="238">
        <v>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182</v>
      </c>
      <c r="AU156" s="244" t="s">
        <v>188</v>
      </c>
      <c r="AV156" s="11" t="s">
        <v>79</v>
      </c>
      <c r="AW156" s="11" t="s">
        <v>33</v>
      </c>
      <c r="AX156" s="11" t="s">
        <v>69</v>
      </c>
      <c r="AY156" s="244" t="s">
        <v>174</v>
      </c>
    </row>
    <row r="157" s="12" customFormat="1">
      <c r="B157" s="245"/>
      <c r="C157" s="246"/>
      <c r="D157" s="235" t="s">
        <v>182</v>
      </c>
      <c r="E157" s="247" t="s">
        <v>21</v>
      </c>
      <c r="F157" s="248" t="s">
        <v>184</v>
      </c>
      <c r="G157" s="246"/>
      <c r="H157" s="249">
        <v>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182</v>
      </c>
      <c r="AU157" s="255" t="s">
        <v>188</v>
      </c>
      <c r="AV157" s="12" t="s">
        <v>181</v>
      </c>
      <c r="AW157" s="12" t="s">
        <v>33</v>
      </c>
      <c r="AX157" s="12" t="s">
        <v>77</v>
      </c>
      <c r="AY157" s="255" t="s">
        <v>174</v>
      </c>
    </row>
    <row r="158" s="1" customFormat="1" ht="51" customHeight="1">
      <c r="B158" s="46"/>
      <c r="C158" s="221" t="s">
        <v>381</v>
      </c>
      <c r="D158" s="221" t="s">
        <v>176</v>
      </c>
      <c r="E158" s="222" t="s">
        <v>2696</v>
      </c>
      <c r="F158" s="223" t="s">
        <v>2697</v>
      </c>
      <c r="G158" s="224" t="s">
        <v>2158</v>
      </c>
      <c r="H158" s="225">
        <v>2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40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181</v>
      </c>
      <c r="AT158" s="24" t="s">
        <v>176</v>
      </c>
      <c r="AU158" s="24" t="s">
        <v>188</v>
      </c>
      <c r="AY158" s="24" t="s">
        <v>174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77</v>
      </c>
      <c r="BK158" s="232">
        <f>ROUND(I158*H158,2)</f>
        <v>0</v>
      </c>
      <c r="BL158" s="24" t="s">
        <v>181</v>
      </c>
      <c r="BM158" s="24" t="s">
        <v>385</v>
      </c>
    </row>
    <row r="159" s="13" customFormat="1">
      <c r="B159" s="256"/>
      <c r="C159" s="257"/>
      <c r="D159" s="235" t="s">
        <v>182</v>
      </c>
      <c r="E159" s="258" t="s">
        <v>21</v>
      </c>
      <c r="F159" s="259" t="s">
        <v>2680</v>
      </c>
      <c r="G159" s="257"/>
      <c r="H159" s="258" t="s">
        <v>21</v>
      </c>
      <c r="I159" s="260"/>
      <c r="J159" s="257"/>
      <c r="K159" s="257"/>
      <c r="L159" s="261"/>
      <c r="M159" s="262"/>
      <c r="N159" s="263"/>
      <c r="O159" s="263"/>
      <c r="P159" s="263"/>
      <c r="Q159" s="263"/>
      <c r="R159" s="263"/>
      <c r="S159" s="263"/>
      <c r="T159" s="264"/>
      <c r="AT159" s="265" t="s">
        <v>182</v>
      </c>
      <c r="AU159" s="265" t="s">
        <v>188</v>
      </c>
      <c r="AV159" s="13" t="s">
        <v>77</v>
      </c>
      <c r="AW159" s="13" t="s">
        <v>33</v>
      </c>
      <c r="AX159" s="13" t="s">
        <v>69</v>
      </c>
      <c r="AY159" s="265" t="s">
        <v>174</v>
      </c>
    </row>
    <row r="160" s="11" customFormat="1">
      <c r="B160" s="233"/>
      <c r="C160" s="234"/>
      <c r="D160" s="235" t="s">
        <v>182</v>
      </c>
      <c r="E160" s="236" t="s">
        <v>21</v>
      </c>
      <c r="F160" s="237" t="s">
        <v>2695</v>
      </c>
      <c r="G160" s="234"/>
      <c r="H160" s="238">
        <v>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182</v>
      </c>
      <c r="AU160" s="244" t="s">
        <v>188</v>
      </c>
      <c r="AV160" s="11" t="s">
        <v>79</v>
      </c>
      <c r="AW160" s="11" t="s">
        <v>33</v>
      </c>
      <c r="AX160" s="11" t="s">
        <v>69</v>
      </c>
      <c r="AY160" s="244" t="s">
        <v>174</v>
      </c>
    </row>
    <row r="161" s="12" customFormat="1">
      <c r="B161" s="245"/>
      <c r="C161" s="246"/>
      <c r="D161" s="235" t="s">
        <v>182</v>
      </c>
      <c r="E161" s="247" t="s">
        <v>21</v>
      </c>
      <c r="F161" s="248" t="s">
        <v>184</v>
      </c>
      <c r="G161" s="246"/>
      <c r="H161" s="249">
        <v>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182</v>
      </c>
      <c r="AU161" s="255" t="s">
        <v>188</v>
      </c>
      <c r="AV161" s="12" t="s">
        <v>181</v>
      </c>
      <c r="AW161" s="12" t="s">
        <v>33</v>
      </c>
      <c r="AX161" s="12" t="s">
        <v>77</v>
      </c>
      <c r="AY161" s="255" t="s">
        <v>174</v>
      </c>
    </row>
    <row r="162" s="1" customFormat="1" ht="51" customHeight="1">
      <c r="B162" s="46"/>
      <c r="C162" s="221" t="s">
        <v>277</v>
      </c>
      <c r="D162" s="221" t="s">
        <v>176</v>
      </c>
      <c r="E162" s="222" t="s">
        <v>2698</v>
      </c>
      <c r="F162" s="223" t="s">
        <v>2699</v>
      </c>
      <c r="G162" s="224" t="s">
        <v>2158</v>
      </c>
      <c r="H162" s="225">
        <v>3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40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181</v>
      </c>
      <c r="AT162" s="24" t="s">
        <v>176</v>
      </c>
      <c r="AU162" s="24" t="s">
        <v>188</v>
      </c>
      <c r="AY162" s="24" t="s">
        <v>174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77</v>
      </c>
      <c r="BK162" s="232">
        <f>ROUND(I162*H162,2)</f>
        <v>0</v>
      </c>
      <c r="BL162" s="24" t="s">
        <v>181</v>
      </c>
      <c r="BM162" s="24" t="s">
        <v>388</v>
      </c>
    </row>
    <row r="163" s="13" customFormat="1">
      <c r="B163" s="256"/>
      <c r="C163" s="257"/>
      <c r="D163" s="235" t="s">
        <v>182</v>
      </c>
      <c r="E163" s="258" t="s">
        <v>21</v>
      </c>
      <c r="F163" s="259" t="s">
        <v>2680</v>
      </c>
      <c r="G163" s="257"/>
      <c r="H163" s="258" t="s">
        <v>21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AT163" s="265" t="s">
        <v>182</v>
      </c>
      <c r="AU163" s="265" t="s">
        <v>188</v>
      </c>
      <c r="AV163" s="13" t="s">
        <v>77</v>
      </c>
      <c r="AW163" s="13" t="s">
        <v>33</v>
      </c>
      <c r="AX163" s="13" t="s">
        <v>69</v>
      </c>
      <c r="AY163" s="265" t="s">
        <v>174</v>
      </c>
    </row>
    <row r="164" s="11" customFormat="1">
      <c r="B164" s="233"/>
      <c r="C164" s="234"/>
      <c r="D164" s="235" t="s">
        <v>182</v>
      </c>
      <c r="E164" s="236" t="s">
        <v>21</v>
      </c>
      <c r="F164" s="237" t="s">
        <v>2681</v>
      </c>
      <c r="G164" s="234"/>
      <c r="H164" s="238">
        <v>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182</v>
      </c>
      <c r="AU164" s="244" t="s">
        <v>188</v>
      </c>
      <c r="AV164" s="11" t="s">
        <v>79</v>
      </c>
      <c r="AW164" s="11" t="s">
        <v>33</v>
      </c>
      <c r="AX164" s="11" t="s">
        <v>69</v>
      </c>
      <c r="AY164" s="244" t="s">
        <v>174</v>
      </c>
    </row>
    <row r="165" s="12" customFormat="1">
      <c r="B165" s="245"/>
      <c r="C165" s="246"/>
      <c r="D165" s="235" t="s">
        <v>182</v>
      </c>
      <c r="E165" s="247" t="s">
        <v>21</v>
      </c>
      <c r="F165" s="248" t="s">
        <v>184</v>
      </c>
      <c r="G165" s="246"/>
      <c r="H165" s="249">
        <v>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182</v>
      </c>
      <c r="AU165" s="255" t="s">
        <v>188</v>
      </c>
      <c r="AV165" s="12" t="s">
        <v>181</v>
      </c>
      <c r="AW165" s="12" t="s">
        <v>33</v>
      </c>
      <c r="AX165" s="12" t="s">
        <v>77</v>
      </c>
      <c r="AY165" s="255" t="s">
        <v>174</v>
      </c>
    </row>
    <row r="166" s="1" customFormat="1" ht="16.5" customHeight="1">
      <c r="B166" s="46"/>
      <c r="C166" s="221" t="s">
        <v>391</v>
      </c>
      <c r="D166" s="221" t="s">
        <v>176</v>
      </c>
      <c r="E166" s="222" t="s">
        <v>2700</v>
      </c>
      <c r="F166" s="223" t="s">
        <v>2701</v>
      </c>
      <c r="G166" s="224" t="s">
        <v>1038</v>
      </c>
      <c r="H166" s="276"/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40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181</v>
      </c>
      <c r="AT166" s="24" t="s">
        <v>176</v>
      </c>
      <c r="AU166" s="24" t="s">
        <v>188</v>
      </c>
      <c r="AY166" s="24" t="s">
        <v>174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77</v>
      </c>
      <c r="BK166" s="232">
        <f>ROUND(I166*H166,2)</f>
        <v>0</v>
      </c>
      <c r="BL166" s="24" t="s">
        <v>181</v>
      </c>
      <c r="BM166" s="24" t="s">
        <v>394</v>
      </c>
    </row>
    <row r="167" s="10" customFormat="1" ht="22.32" customHeight="1">
      <c r="B167" s="205"/>
      <c r="C167" s="206"/>
      <c r="D167" s="207" t="s">
        <v>68</v>
      </c>
      <c r="E167" s="219" t="s">
        <v>2352</v>
      </c>
      <c r="F167" s="219" t="s">
        <v>2702</v>
      </c>
      <c r="G167" s="206"/>
      <c r="H167" s="206"/>
      <c r="I167" s="209"/>
      <c r="J167" s="220">
        <f>BK167</f>
        <v>0</v>
      </c>
      <c r="K167" s="206"/>
      <c r="L167" s="211"/>
      <c r="M167" s="212"/>
      <c r="N167" s="213"/>
      <c r="O167" s="213"/>
      <c r="P167" s="214">
        <f>SUM(P168:P170)</f>
        <v>0</v>
      </c>
      <c r="Q167" s="213"/>
      <c r="R167" s="214">
        <f>SUM(R168:R170)</f>
        <v>0</v>
      </c>
      <c r="S167" s="213"/>
      <c r="T167" s="215">
        <f>SUM(T168:T170)</f>
        <v>0</v>
      </c>
      <c r="AR167" s="216" t="s">
        <v>77</v>
      </c>
      <c r="AT167" s="217" t="s">
        <v>68</v>
      </c>
      <c r="AU167" s="217" t="s">
        <v>79</v>
      </c>
      <c r="AY167" s="216" t="s">
        <v>174</v>
      </c>
      <c r="BK167" s="218">
        <f>SUM(BK168:BK170)</f>
        <v>0</v>
      </c>
    </row>
    <row r="168" s="1" customFormat="1" ht="25.5" customHeight="1">
      <c r="B168" s="46"/>
      <c r="C168" s="221" t="s">
        <v>281</v>
      </c>
      <c r="D168" s="221" t="s">
        <v>176</v>
      </c>
      <c r="E168" s="222" t="s">
        <v>2703</v>
      </c>
      <c r="F168" s="223" t="s">
        <v>2704</v>
      </c>
      <c r="G168" s="224" t="s">
        <v>2158</v>
      </c>
      <c r="H168" s="225">
        <v>160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40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181</v>
      </c>
      <c r="AT168" s="24" t="s">
        <v>176</v>
      </c>
      <c r="AU168" s="24" t="s">
        <v>188</v>
      </c>
      <c r="AY168" s="24" t="s">
        <v>174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77</v>
      </c>
      <c r="BK168" s="232">
        <f>ROUND(I168*H168,2)</f>
        <v>0</v>
      </c>
      <c r="BL168" s="24" t="s">
        <v>181</v>
      </c>
      <c r="BM168" s="24" t="s">
        <v>399</v>
      </c>
    </row>
    <row r="169" s="1" customFormat="1" ht="16.5" customHeight="1">
      <c r="B169" s="46"/>
      <c r="C169" s="221" t="s">
        <v>401</v>
      </c>
      <c r="D169" s="221" t="s">
        <v>176</v>
      </c>
      <c r="E169" s="222" t="s">
        <v>2705</v>
      </c>
      <c r="F169" s="223" t="s">
        <v>2706</v>
      </c>
      <c r="G169" s="224" t="s">
        <v>2158</v>
      </c>
      <c r="H169" s="225">
        <v>160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40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181</v>
      </c>
      <c r="AT169" s="24" t="s">
        <v>176</v>
      </c>
      <c r="AU169" s="24" t="s">
        <v>188</v>
      </c>
      <c r="AY169" s="24" t="s">
        <v>174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77</v>
      </c>
      <c r="BK169" s="232">
        <f>ROUND(I169*H169,2)</f>
        <v>0</v>
      </c>
      <c r="BL169" s="24" t="s">
        <v>181</v>
      </c>
      <c r="BM169" s="24" t="s">
        <v>404</v>
      </c>
    </row>
    <row r="170" s="1" customFormat="1" ht="25.5" customHeight="1">
      <c r="B170" s="46"/>
      <c r="C170" s="221" t="s">
        <v>284</v>
      </c>
      <c r="D170" s="221" t="s">
        <v>176</v>
      </c>
      <c r="E170" s="222" t="s">
        <v>2707</v>
      </c>
      <c r="F170" s="223" t="s">
        <v>2708</v>
      </c>
      <c r="G170" s="224" t="s">
        <v>2158</v>
      </c>
      <c r="H170" s="225">
        <v>160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40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181</v>
      </c>
      <c r="AT170" s="24" t="s">
        <v>176</v>
      </c>
      <c r="AU170" s="24" t="s">
        <v>188</v>
      </c>
      <c r="AY170" s="24" t="s">
        <v>174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77</v>
      </c>
      <c r="BK170" s="232">
        <f>ROUND(I170*H170,2)</f>
        <v>0</v>
      </c>
      <c r="BL170" s="24" t="s">
        <v>181</v>
      </c>
      <c r="BM170" s="24" t="s">
        <v>407</v>
      </c>
    </row>
    <row r="171" s="10" customFormat="1" ht="22.32" customHeight="1">
      <c r="B171" s="205"/>
      <c r="C171" s="206"/>
      <c r="D171" s="207" t="s">
        <v>68</v>
      </c>
      <c r="E171" s="219" t="s">
        <v>2709</v>
      </c>
      <c r="F171" s="219" t="s">
        <v>2710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SUM(P172:P176)</f>
        <v>0</v>
      </c>
      <c r="Q171" s="213"/>
      <c r="R171" s="214">
        <f>SUM(R172:R176)</f>
        <v>0</v>
      </c>
      <c r="S171" s="213"/>
      <c r="T171" s="215">
        <f>SUM(T172:T176)</f>
        <v>0</v>
      </c>
      <c r="AR171" s="216" t="s">
        <v>77</v>
      </c>
      <c r="AT171" s="217" t="s">
        <v>68</v>
      </c>
      <c r="AU171" s="217" t="s">
        <v>79</v>
      </c>
      <c r="AY171" s="216" t="s">
        <v>174</v>
      </c>
      <c r="BK171" s="218">
        <f>SUM(BK172:BK176)</f>
        <v>0</v>
      </c>
    </row>
    <row r="172" s="1" customFormat="1" ht="51" customHeight="1">
      <c r="B172" s="46"/>
      <c r="C172" s="221" t="s">
        <v>409</v>
      </c>
      <c r="D172" s="221" t="s">
        <v>176</v>
      </c>
      <c r="E172" s="222" t="s">
        <v>2711</v>
      </c>
      <c r="F172" s="223" t="s">
        <v>2712</v>
      </c>
      <c r="G172" s="224" t="s">
        <v>2158</v>
      </c>
      <c r="H172" s="225">
        <v>21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40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181</v>
      </c>
      <c r="AT172" s="24" t="s">
        <v>176</v>
      </c>
      <c r="AU172" s="24" t="s">
        <v>188</v>
      </c>
      <c r="AY172" s="24" t="s">
        <v>174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77</v>
      </c>
      <c r="BK172" s="232">
        <f>ROUND(I172*H172,2)</f>
        <v>0</v>
      </c>
      <c r="BL172" s="24" t="s">
        <v>181</v>
      </c>
      <c r="BM172" s="24" t="s">
        <v>412</v>
      </c>
    </row>
    <row r="173" s="1" customFormat="1" ht="16.5" customHeight="1">
      <c r="B173" s="46"/>
      <c r="C173" s="221" t="s">
        <v>288</v>
      </c>
      <c r="D173" s="221" t="s">
        <v>176</v>
      </c>
      <c r="E173" s="222" t="s">
        <v>2713</v>
      </c>
      <c r="F173" s="223" t="s">
        <v>2714</v>
      </c>
      <c r="G173" s="224" t="s">
        <v>2158</v>
      </c>
      <c r="H173" s="225">
        <v>21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40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181</v>
      </c>
      <c r="AT173" s="24" t="s">
        <v>176</v>
      </c>
      <c r="AU173" s="24" t="s">
        <v>188</v>
      </c>
      <c r="AY173" s="24" t="s">
        <v>174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77</v>
      </c>
      <c r="BK173" s="232">
        <f>ROUND(I173*H173,2)</f>
        <v>0</v>
      </c>
      <c r="BL173" s="24" t="s">
        <v>181</v>
      </c>
      <c r="BM173" s="24" t="s">
        <v>416</v>
      </c>
    </row>
    <row r="174" s="1" customFormat="1" ht="16.5" customHeight="1">
      <c r="B174" s="46"/>
      <c r="C174" s="221" t="s">
        <v>417</v>
      </c>
      <c r="D174" s="221" t="s">
        <v>176</v>
      </c>
      <c r="E174" s="222" t="s">
        <v>2715</v>
      </c>
      <c r="F174" s="223" t="s">
        <v>2716</v>
      </c>
      <c r="G174" s="224" t="s">
        <v>2158</v>
      </c>
      <c r="H174" s="225">
        <v>21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40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181</v>
      </c>
      <c r="AT174" s="24" t="s">
        <v>176</v>
      </c>
      <c r="AU174" s="24" t="s">
        <v>188</v>
      </c>
      <c r="AY174" s="24" t="s">
        <v>174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77</v>
      </c>
      <c r="BK174" s="232">
        <f>ROUND(I174*H174,2)</f>
        <v>0</v>
      </c>
      <c r="BL174" s="24" t="s">
        <v>181</v>
      </c>
      <c r="BM174" s="24" t="s">
        <v>420</v>
      </c>
    </row>
    <row r="175" s="1" customFormat="1" ht="25.5" customHeight="1">
      <c r="B175" s="46"/>
      <c r="C175" s="221" t="s">
        <v>292</v>
      </c>
      <c r="D175" s="221" t="s">
        <v>176</v>
      </c>
      <c r="E175" s="222" t="s">
        <v>2717</v>
      </c>
      <c r="F175" s="223" t="s">
        <v>2718</v>
      </c>
      <c r="G175" s="224" t="s">
        <v>2158</v>
      </c>
      <c r="H175" s="225">
        <v>160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40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181</v>
      </c>
      <c r="AT175" s="24" t="s">
        <v>176</v>
      </c>
      <c r="AU175" s="24" t="s">
        <v>188</v>
      </c>
      <c r="AY175" s="24" t="s">
        <v>174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77</v>
      </c>
      <c r="BK175" s="232">
        <f>ROUND(I175*H175,2)</f>
        <v>0</v>
      </c>
      <c r="BL175" s="24" t="s">
        <v>181</v>
      </c>
      <c r="BM175" s="24" t="s">
        <v>423</v>
      </c>
    </row>
    <row r="176" s="1" customFormat="1" ht="16.5" customHeight="1">
      <c r="B176" s="46"/>
      <c r="C176" s="221" t="s">
        <v>424</v>
      </c>
      <c r="D176" s="221" t="s">
        <v>176</v>
      </c>
      <c r="E176" s="222" t="s">
        <v>2700</v>
      </c>
      <c r="F176" s="223" t="s">
        <v>2701</v>
      </c>
      <c r="G176" s="224" t="s">
        <v>1038</v>
      </c>
      <c r="H176" s="276"/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40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181</v>
      </c>
      <c r="AT176" s="24" t="s">
        <v>176</v>
      </c>
      <c r="AU176" s="24" t="s">
        <v>188</v>
      </c>
      <c r="AY176" s="24" t="s">
        <v>174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77</v>
      </c>
      <c r="BK176" s="232">
        <f>ROUND(I176*H176,2)</f>
        <v>0</v>
      </c>
      <c r="BL176" s="24" t="s">
        <v>181</v>
      </c>
      <c r="BM176" s="24" t="s">
        <v>427</v>
      </c>
    </row>
    <row r="177" s="10" customFormat="1" ht="22.32" customHeight="1">
      <c r="B177" s="205"/>
      <c r="C177" s="206"/>
      <c r="D177" s="207" t="s">
        <v>68</v>
      </c>
      <c r="E177" s="219" t="s">
        <v>2719</v>
      </c>
      <c r="F177" s="219" t="s">
        <v>2719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SUM(P178:P194)</f>
        <v>0</v>
      </c>
      <c r="Q177" s="213"/>
      <c r="R177" s="214">
        <f>SUM(R178:R194)</f>
        <v>0</v>
      </c>
      <c r="S177" s="213"/>
      <c r="T177" s="215">
        <f>SUM(T178:T194)</f>
        <v>0</v>
      </c>
      <c r="AR177" s="216" t="s">
        <v>77</v>
      </c>
      <c r="AT177" s="217" t="s">
        <v>68</v>
      </c>
      <c r="AU177" s="217" t="s">
        <v>79</v>
      </c>
      <c r="AY177" s="216" t="s">
        <v>174</v>
      </c>
      <c r="BK177" s="218">
        <f>SUM(BK178:BK194)</f>
        <v>0</v>
      </c>
    </row>
    <row r="178" s="1" customFormat="1" ht="16.5" customHeight="1">
      <c r="B178" s="46"/>
      <c r="C178" s="221" t="s">
        <v>299</v>
      </c>
      <c r="D178" s="221" t="s">
        <v>176</v>
      </c>
      <c r="E178" s="222" t="s">
        <v>2720</v>
      </c>
      <c r="F178" s="223" t="s">
        <v>2721</v>
      </c>
      <c r="G178" s="224" t="s">
        <v>2155</v>
      </c>
      <c r="H178" s="225">
        <v>335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40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181</v>
      </c>
      <c r="AT178" s="24" t="s">
        <v>176</v>
      </c>
      <c r="AU178" s="24" t="s">
        <v>188</v>
      </c>
      <c r="AY178" s="24" t="s">
        <v>174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77</v>
      </c>
      <c r="BK178" s="232">
        <f>ROUND(I178*H178,2)</f>
        <v>0</v>
      </c>
      <c r="BL178" s="24" t="s">
        <v>181</v>
      </c>
      <c r="BM178" s="24" t="s">
        <v>431</v>
      </c>
    </row>
    <row r="179" s="1" customFormat="1" ht="16.5" customHeight="1">
      <c r="B179" s="46"/>
      <c r="C179" s="221" t="s">
        <v>433</v>
      </c>
      <c r="D179" s="221" t="s">
        <v>176</v>
      </c>
      <c r="E179" s="222" t="s">
        <v>2722</v>
      </c>
      <c r="F179" s="223" t="s">
        <v>2723</v>
      </c>
      <c r="G179" s="224" t="s">
        <v>2155</v>
      </c>
      <c r="H179" s="225">
        <v>130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40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181</v>
      </c>
      <c r="AT179" s="24" t="s">
        <v>176</v>
      </c>
      <c r="AU179" s="24" t="s">
        <v>188</v>
      </c>
      <c r="AY179" s="24" t="s">
        <v>174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77</v>
      </c>
      <c r="BK179" s="232">
        <f>ROUND(I179*H179,2)</f>
        <v>0</v>
      </c>
      <c r="BL179" s="24" t="s">
        <v>181</v>
      </c>
      <c r="BM179" s="24" t="s">
        <v>436</v>
      </c>
    </row>
    <row r="180" s="1" customFormat="1" ht="16.5" customHeight="1">
      <c r="B180" s="46"/>
      <c r="C180" s="221" t="s">
        <v>306</v>
      </c>
      <c r="D180" s="221" t="s">
        <v>176</v>
      </c>
      <c r="E180" s="222" t="s">
        <v>2724</v>
      </c>
      <c r="F180" s="223" t="s">
        <v>2725</v>
      </c>
      <c r="G180" s="224" t="s">
        <v>2155</v>
      </c>
      <c r="H180" s="225">
        <v>82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40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181</v>
      </c>
      <c r="AT180" s="24" t="s">
        <v>176</v>
      </c>
      <c r="AU180" s="24" t="s">
        <v>188</v>
      </c>
      <c r="AY180" s="24" t="s">
        <v>174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77</v>
      </c>
      <c r="BK180" s="232">
        <f>ROUND(I180*H180,2)</f>
        <v>0</v>
      </c>
      <c r="BL180" s="24" t="s">
        <v>181</v>
      </c>
      <c r="BM180" s="24" t="s">
        <v>442</v>
      </c>
    </row>
    <row r="181" s="1" customFormat="1" ht="16.5" customHeight="1">
      <c r="B181" s="46"/>
      <c r="C181" s="221" t="s">
        <v>444</v>
      </c>
      <c r="D181" s="221" t="s">
        <v>176</v>
      </c>
      <c r="E181" s="222" t="s">
        <v>2726</v>
      </c>
      <c r="F181" s="223" t="s">
        <v>2727</v>
      </c>
      <c r="G181" s="224" t="s">
        <v>2155</v>
      </c>
      <c r="H181" s="225">
        <v>4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40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181</v>
      </c>
      <c r="AT181" s="24" t="s">
        <v>176</v>
      </c>
      <c r="AU181" s="24" t="s">
        <v>188</v>
      </c>
      <c r="AY181" s="24" t="s">
        <v>174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77</v>
      </c>
      <c r="BK181" s="232">
        <f>ROUND(I181*H181,2)</f>
        <v>0</v>
      </c>
      <c r="BL181" s="24" t="s">
        <v>181</v>
      </c>
      <c r="BM181" s="24" t="s">
        <v>447</v>
      </c>
    </row>
    <row r="182" s="1" customFormat="1" ht="16.5" customHeight="1">
      <c r="B182" s="46"/>
      <c r="C182" s="221" t="s">
        <v>312</v>
      </c>
      <c r="D182" s="221" t="s">
        <v>176</v>
      </c>
      <c r="E182" s="222" t="s">
        <v>2728</v>
      </c>
      <c r="F182" s="223" t="s">
        <v>2729</v>
      </c>
      <c r="G182" s="224" t="s">
        <v>2155</v>
      </c>
      <c r="H182" s="225">
        <v>85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40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181</v>
      </c>
      <c r="AT182" s="24" t="s">
        <v>176</v>
      </c>
      <c r="AU182" s="24" t="s">
        <v>188</v>
      </c>
      <c r="AY182" s="24" t="s">
        <v>174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77</v>
      </c>
      <c r="BK182" s="232">
        <f>ROUND(I182*H182,2)</f>
        <v>0</v>
      </c>
      <c r="BL182" s="24" t="s">
        <v>181</v>
      </c>
      <c r="BM182" s="24" t="s">
        <v>450</v>
      </c>
    </row>
    <row r="183" s="1" customFormat="1" ht="16.5" customHeight="1">
      <c r="B183" s="46"/>
      <c r="C183" s="221" t="s">
        <v>453</v>
      </c>
      <c r="D183" s="221" t="s">
        <v>176</v>
      </c>
      <c r="E183" s="222" t="s">
        <v>2730</v>
      </c>
      <c r="F183" s="223" t="s">
        <v>2731</v>
      </c>
      <c r="G183" s="224" t="s">
        <v>2155</v>
      </c>
      <c r="H183" s="225">
        <v>110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40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181</v>
      </c>
      <c r="AT183" s="24" t="s">
        <v>176</v>
      </c>
      <c r="AU183" s="24" t="s">
        <v>188</v>
      </c>
      <c r="AY183" s="24" t="s">
        <v>174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77</v>
      </c>
      <c r="BK183" s="232">
        <f>ROUND(I183*H183,2)</f>
        <v>0</v>
      </c>
      <c r="BL183" s="24" t="s">
        <v>181</v>
      </c>
      <c r="BM183" s="24" t="s">
        <v>456</v>
      </c>
    </row>
    <row r="184" s="1" customFormat="1" ht="16.5" customHeight="1">
      <c r="B184" s="46"/>
      <c r="C184" s="221" t="s">
        <v>317</v>
      </c>
      <c r="D184" s="221" t="s">
        <v>176</v>
      </c>
      <c r="E184" s="222" t="s">
        <v>2732</v>
      </c>
      <c r="F184" s="223" t="s">
        <v>2733</v>
      </c>
      <c r="G184" s="224" t="s">
        <v>2155</v>
      </c>
      <c r="H184" s="225">
        <v>160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40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181</v>
      </c>
      <c r="AT184" s="24" t="s">
        <v>176</v>
      </c>
      <c r="AU184" s="24" t="s">
        <v>188</v>
      </c>
      <c r="AY184" s="24" t="s">
        <v>174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77</v>
      </c>
      <c r="BK184" s="232">
        <f>ROUND(I184*H184,2)</f>
        <v>0</v>
      </c>
      <c r="BL184" s="24" t="s">
        <v>181</v>
      </c>
      <c r="BM184" s="24" t="s">
        <v>460</v>
      </c>
    </row>
    <row r="185" s="1" customFormat="1" ht="16.5" customHeight="1">
      <c r="B185" s="46"/>
      <c r="C185" s="221" t="s">
        <v>465</v>
      </c>
      <c r="D185" s="221" t="s">
        <v>176</v>
      </c>
      <c r="E185" s="222" t="s">
        <v>2734</v>
      </c>
      <c r="F185" s="223" t="s">
        <v>2735</v>
      </c>
      <c r="G185" s="224" t="s">
        <v>2155</v>
      </c>
      <c r="H185" s="225">
        <v>50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40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181</v>
      </c>
      <c r="AT185" s="24" t="s">
        <v>176</v>
      </c>
      <c r="AU185" s="24" t="s">
        <v>188</v>
      </c>
      <c r="AY185" s="24" t="s">
        <v>174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77</v>
      </c>
      <c r="BK185" s="232">
        <f>ROUND(I185*H185,2)</f>
        <v>0</v>
      </c>
      <c r="BL185" s="24" t="s">
        <v>181</v>
      </c>
      <c r="BM185" s="24" t="s">
        <v>468</v>
      </c>
    </row>
    <row r="186" s="1" customFormat="1" ht="16.5" customHeight="1">
      <c r="B186" s="46"/>
      <c r="C186" s="221" t="s">
        <v>323</v>
      </c>
      <c r="D186" s="221" t="s">
        <v>176</v>
      </c>
      <c r="E186" s="222" t="s">
        <v>2736</v>
      </c>
      <c r="F186" s="223" t="s">
        <v>2737</v>
      </c>
      <c r="G186" s="224" t="s">
        <v>2155</v>
      </c>
      <c r="H186" s="225">
        <v>12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40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181</v>
      </c>
      <c r="AT186" s="24" t="s">
        <v>176</v>
      </c>
      <c r="AU186" s="24" t="s">
        <v>188</v>
      </c>
      <c r="AY186" s="24" t="s">
        <v>174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77</v>
      </c>
      <c r="BK186" s="232">
        <f>ROUND(I186*H186,2)</f>
        <v>0</v>
      </c>
      <c r="BL186" s="24" t="s">
        <v>181</v>
      </c>
      <c r="BM186" s="24" t="s">
        <v>472</v>
      </c>
    </row>
    <row r="187" s="1" customFormat="1" ht="16.5" customHeight="1">
      <c r="B187" s="46"/>
      <c r="C187" s="221" t="s">
        <v>474</v>
      </c>
      <c r="D187" s="221" t="s">
        <v>176</v>
      </c>
      <c r="E187" s="222" t="s">
        <v>2738</v>
      </c>
      <c r="F187" s="223" t="s">
        <v>2739</v>
      </c>
      <c r="G187" s="224" t="s">
        <v>2155</v>
      </c>
      <c r="H187" s="225">
        <v>746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40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181</v>
      </c>
      <c r="AT187" s="24" t="s">
        <v>176</v>
      </c>
      <c r="AU187" s="24" t="s">
        <v>188</v>
      </c>
      <c r="AY187" s="24" t="s">
        <v>174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77</v>
      </c>
      <c r="BK187" s="232">
        <f>ROUND(I187*H187,2)</f>
        <v>0</v>
      </c>
      <c r="BL187" s="24" t="s">
        <v>181</v>
      </c>
      <c r="BM187" s="24" t="s">
        <v>477</v>
      </c>
    </row>
    <row r="188" s="1" customFormat="1" ht="16.5" customHeight="1">
      <c r="B188" s="46"/>
      <c r="C188" s="221" t="s">
        <v>326</v>
      </c>
      <c r="D188" s="221" t="s">
        <v>176</v>
      </c>
      <c r="E188" s="222" t="s">
        <v>2740</v>
      </c>
      <c r="F188" s="223" t="s">
        <v>2741</v>
      </c>
      <c r="G188" s="224" t="s">
        <v>2155</v>
      </c>
      <c r="H188" s="225">
        <v>222</v>
      </c>
      <c r="I188" s="226"/>
      <c r="J188" s="227">
        <f>ROUND(I188*H188,2)</f>
        <v>0</v>
      </c>
      <c r="K188" s="223" t="s">
        <v>21</v>
      </c>
      <c r="L188" s="72"/>
      <c r="M188" s="228" t="s">
        <v>21</v>
      </c>
      <c r="N188" s="229" t="s">
        <v>40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181</v>
      </c>
      <c r="AT188" s="24" t="s">
        <v>176</v>
      </c>
      <c r="AU188" s="24" t="s">
        <v>188</v>
      </c>
      <c r="AY188" s="24" t="s">
        <v>174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77</v>
      </c>
      <c r="BK188" s="232">
        <f>ROUND(I188*H188,2)</f>
        <v>0</v>
      </c>
      <c r="BL188" s="24" t="s">
        <v>181</v>
      </c>
      <c r="BM188" s="24" t="s">
        <v>481</v>
      </c>
    </row>
    <row r="189" s="1" customFormat="1" ht="25.5" customHeight="1">
      <c r="B189" s="46"/>
      <c r="C189" s="221" t="s">
        <v>483</v>
      </c>
      <c r="D189" s="221" t="s">
        <v>176</v>
      </c>
      <c r="E189" s="222" t="s">
        <v>2742</v>
      </c>
      <c r="F189" s="223" t="s">
        <v>2743</v>
      </c>
      <c r="G189" s="224" t="s">
        <v>2155</v>
      </c>
      <c r="H189" s="225">
        <v>650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40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181</v>
      </c>
      <c r="AT189" s="24" t="s">
        <v>176</v>
      </c>
      <c r="AU189" s="24" t="s">
        <v>188</v>
      </c>
      <c r="AY189" s="24" t="s">
        <v>174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77</v>
      </c>
      <c r="BK189" s="232">
        <f>ROUND(I189*H189,2)</f>
        <v>0</v>
      </c>
      <c r="BL189" s="24" t="s">
        <v>181</v>
      </c>
      <c r="BM189" s="24" t="s">
        <v>486</v>
      </c>
    </row>
    <row r="190" s="1" customFormat="1" ht="16.5" customHeight="1">
      <c r="B190" s="46"/>
      <c r="C190" s="221" t="s">
        <v>331</v>
      </c>
      <c r="D190" s="221" t="s">
        <v>176</v>
      </c>
      <c r="E190" s="222" t="s">
        <v>2744</v>
      </c>
      <c r="F190" s="223" t="s">
        <v>2745</v>
      </c>
      <c r="G190" s="224" t="s">
        <v>2155</v>
      </c>
      <c r="H190" s="225">
        <v>650</v>
      </c>
      <c r="I190" s="226"/>
      <c r="J190" s="227">
        <f>ROUND(I190*H190,2)</f>
        <v>0</v>
      </c>
      <c r="K190" s="223" t="s">
        <v>21</v>
      </c>
      <c r="L190" s="72"/>
      <c r="M190" s="228" t="s">
        <v>21</v>
      </c>
      <c r="N190" s="229" t="s">
        <v>40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181</v>
      </c>
      <c r="AT190" s="24" t="s">
        <v>176</v>
      </c>
      <c r="AU190" s="24" t="s">
        <v>188</v>
      </c>
      <c r="AY190" s="24" t="s">
        <v>174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77</v>
      </c>
      <c r="BK190" s="232">
        <f>ROUND(I190*H190,2)</f>
        <v>0</v>
      </c>
      <c r="BL190" s="24" t="s">
        <v>181</v>
      </c>
      <c r="BM190" s="24" t="s">
        <v>490</v>
      </c>
    </row>
    <row r="191" s="1" customFormat="1" ht="16.5" customHeight="1">
      <c r="B191" s="46"/>
      <c r="C191" s="221" t="s">
        <v>494</v>
      </c>
      <c r="D191" s="221" t="s">
        <v>176</v>
      </c>
      <c r="E191" s="222" t="s">
        <v>2746</v>
      </c>
      <c r="F191" s="223" t="s">
        <v>2747</v>
      </c>
      <c r="G191" s="224" t="s">
        <v>2155</v>
      </c>
      <c r="H191" s="225">
        <v>650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40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181</v>
      </c>
      <c r="AT191" s="24" t="s">
        <v>176</v>
      </c>
      <c r="AU191" s="24" t="s">
        <v>188</v>
      </c>
      <c r="AY191" s="24" t="s">
        <v>174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77</v>
      </c>
      <c r="BK191" s="232">
        <f>ROUND(I191*H191,2)</f>
        <v>0</v>
      </c>
      <c r="BL191" s="24" t="s">
        <v>181</v>
      </c>
      <c r="BM191" s="24" t="s">
        <v>497</v>
      </c>
    </row>
    <row r="192" s="1" customFormat="1" ht="25.5" customHeight="1">
      <c r="B192" s="46"/>
      <c r="C192" s="221" t="s">
        <v>335</v>
      </c>
      <c r="D192" s="221" t="s">
        <v>176</v>
      </c>
      <c r="E192" s="222" t="s">
        <v>2748</v>
      </c>
      <c r="F192" s="223" t="s">
        <v>2749</v>
      </c>
      <c r="G192" s="224" t="s">
        <v>2155</v>
      </c>
      <c r="H192" s="225">
        <v>66</v>
      </c>
      <c r="I192" s="226"/>
      <c r="J192" s="227">
        <f>ROUND(I192*H192,2)</f>
        <v>0</v>
      </c>
      <c r="K192" s="223" t="s">
        <v>21</v>
      </c>
      <c r="L192" s="72"/>
      <c r="M192" s="228" t="s">
        <v>21</v>
      </c>
      <c r="N192" s="229" t="s">
        <v>40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181</v>
      </c>
      <c r="AT192" s="24" t="s">
        <v>176</v>
      </c>
      <c r="AU192" s="24" t="s">
        <v>188</v>
      </c>
      <c r="AY192" s="24" t="s">
        <v>174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77</v>
      </c>
      <c r="BK192" s="232">
        <f>ROUND(I192*H192,2)</f>
        <v>0</v>
      </c>
      <c r="BL192" s="24" t="s">
        <v>181</v>
      </c>
      <c r="BM192" s="24" t="s">
        <v>513</v>
      </c>
    </row>
    <row r="193" s="1" customFormat="1" ht="38.25" customHeight="1">
      <c r="B193" s="46"/>
      <c r="C193" s="221" t="s">
        <v>522</v>
      </c>
      <c r="D193" s="221" t="s">
        <v>176</v>
      </c>
      <c r="E193" s="222" t="s">
        <v>2750</v>
      </c>
      <c r="F193" s="223" t="s">
        <v>2751</v>
      </c>
      <c r="G193" s="224" t="s">
        <v>2155</v>
      </c>
      <c r="H193" s="225">
        <v>12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40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181</v>
      </c>
      <c r="AT193" s="24" t="s">
        <v>176</v>
      </c>
      <c r="AU193" s="24" t="s">
        <v>188</v>
      </c>
      <c r="AY193" s="24" t="s">
        <v>174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77</v>
      </c>
      <c r="BK193" s="232">
        <f>ROUND(I193*H193,2)</f>
        <v>0</v>
      </c>
      <c r="BL193" s="24" t="s">
        <v>181</v>
      </c>
      <c r="BM193" s="24" t="s">
        <v>525</v>
      </c>
    </row>
    <row r="194" s="1" customFormat="1" ht="16.5" customHeight="1">
      <c r="B194" s="46"/>
      <c r="C194" s="221" t="s">
        <v>341</v>
      </c>
      <c r="D194" s="221" t="s">
        <v>176</v>
      </c>
      <c r="E194" s="222" t="s">
        <v>2752</v>
      </c>
      <c r="F194" s="223" t="s">
        <v>2753</v>
      </c>
      <c r="G194" s="224" t="s">
        <v>1038</v>
      </c>
      <c r="H194" s="276"/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40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181</v>
      </c>
      <c r="AT194" s="24" t="s">
        <v>176</v>
      </c>
      <c r="AU194" s="24" t="s">
        <v>188</v>
      </c>
      <c r="AY194" s="24" t="s">
        <v>174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77</v>
      </c>
      <c r="BK194" s="232">
        <f>ROUND(I194*H194,2)</f>
        <v>0</v>
      </c>
      <c r="BL194" s="24" t="s">
        <v>181</v>
      </c>
      <c r="BM194" s="24" t="s">
        <v>528</v>
      </c>
    </row>
    <row r="195" s="10" customFormat="1" ht="22.32" customHeight="1">
      <c r="B195" s="205"/>
      <c r="C195" s="206"/>
      <c r="D195" s="207" t="s">
        <v>68</v>
      </c>
      <c r="E195" s="219" t="s">
        <v>2754</v>
      </c>
      <c r="F195" s="219" t="s">
        <v>2754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SUM(P196:P241)</f>
        <v>0</v>
      </c>
      <c r="Q195" s="213"/>
      <c r="R195" s="214">
        <f>SUM(R196:R241)</f>
        <v>0</v>
      </c>
      <c r="S195" s="213"/>
      <c r="T195" s="215">
        <f>SUM(T196:T241)</f>
        <v>0</v>
      </c>
      <c r="AR195" s="216" t="s">
        <v>77</v>
      </c>
      <c r="AT195" s="217" t="s">
        <v>68</v>
      </c>
      <c r="AU195" s="217" t="s">
        <v>79</v>
      </c>
      <c r="AY195" s="216" t="s">
        <v>174</v>
      </c>
      <c r="BK195" s="218">
        <f>SUM(BK196:BK241)</f>
        <v>0</v>
      </c>
    </row>
    <row r="196" s="1" customFormat="1" ht="16.5" customHeight="1">
      <c r="B196" s="46"/>
      <c r="C196" s="221" t="s">
        <v>532</v>
      </c>
      <c r="D196" s="221" t="s">
        <v>176</v>
      </c>
      <c r="E196" s="222" t="s">
        <v>2755</v>
      </c>
      <c r="F196" s="223" t="s">
        <v>2756</v>
      </c>
      <c r="G196" s="224" t="s">
        <v>2155</v>
      </c>
      <c r="H196" s="225">
        <v>335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40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181</v>
      </c>
      <c r="AT196" s="24" t="s">
        <v>176</v>
      </c>
      <c r="AU196" s="24" t="s">
        <v>188</v>
      </c>
      <c r="AY196" s="24" t="s">
        <v>174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77</v>
      </c>
      <c r="BK196" s="232">
        <f>ROUND(I196*H196,2)</f>
        <v>0</v>
      </c>
      <c r="BL196" s="24" t="s">
        <v>181</v>
      </c>
      <c r="BM196" s="24" t="s">
        <v>535</v>
      </c>
    </row>
    <row r="197" s="13" customFormat="1">
      <c r="B197" s="256"/>
      <c r="C197" s="257"/>
      <c r="D197" s="235" t="s">
        <v>182</v>
      </c>
      <c r="E197" s="258" t="s">
        <v>21</v>
      </c>
      <c r="F197" s="259" t="s">
        <v>2757</v>
      </c>
      <c r="G197" s="257"/>
      <c r="H197" s="258" t="s">
        <v>21</v>
      </c>
      <c r="I197" s="260"/>
      <c r="J197" s="257"/>
      <c r="K197" s="257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182</v>
      </c>
      <c r="AU197" s="265" t="s">
        <v>188</v>
      </c>
      <c r="AV197" s="13" t="s">
        <v>77</v>
      </c>
      <c r="AW197" s="13" t="s">
        <v>33</v>
      </c>
      <c r="AX197" s="13" t="s">
        <v>69</v>
      </c>
      <c r="AY197" s="265" t="s">
        <v>174</v>
      </c>
    </row>
    <row r="198" s="13" customFormat="1">
      <c r="B198" s="256"/>
      <c r="C198" s="257"/>
      <c r="D198" s="235" t="s">
        <v>182</v>
      </c>
      <c r="E198" s="258" t="s">
        <v>21</v>
      </c>
      <c r="F198" s="259" t="s">
        <v>2758</v>
      </c>
      <c r="G198" s="257"/>
      <c r="H198" s="258" t="s">
        <v>21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AT198" s="265" t="s">
        <v>182</v>
      </c>
      <c r="AU198" s="265" t="s">
        <v>188</v>
      </c>
      <c r="AV198" s="13" t="s">
        <v>77</v>
      </c>
      <c r="AW198" s="13" t="s">
        <v>33</v>
      </c>
      <c r="AX198" s="13" t="s">
        <v>69</v>
      </c>
      <c r="AY198" s="265" t="s">
        <v>174</v>
      </c>
    </row>
    <row r="199" s="11" customFormat="1">
      <c r="B199" s="233"/>
      <c r="C199" s="234"/>
      <c r="D199" s="235" t="s">
        <v>182</v>
      </c>
      <c r="E199" s="236" t="s">
        <v>21</v>
      </c>
      <c r="F199" s="237" t="s">
        <v>2759</v>
      </c>
      <c r="G199" s="234"/>
      <c r="H199" s="238">
        <v>335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182</v>
      </c>
      <c r="AU199" s="244" t="s">
        <v>188</v>
      </c>
      <c r="AV199" s="11" t="s">
        <v>79</v>
      </c>
      <c r="AW199" s="11" t="s">
        <v>33</v>
      </c>
      <c r="AX199" s="11" t="s">
        <v>69</v>
      </c>
      <c r="AY199" s="244" t="s">
        <v>174</v>
      </c>
    </row>
    <row r="200" s="12" customFormat="1">
      <c r="B200" s="245"/>
      <c r="C200" s="246"/>
      <c r="D200" s="235" t="s">
        <v>182</v>
      </c>
      <c r="E200" s="247" t="s">
        <v>21</v>
      </c>
      <c r="F200" s="248" t="s">
        <v>184</v>
      </c>
      <c r="G200" s="246"/>
      <c r="H200" s="249">
        <v>335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182</v>
      </c>
      <c r="AU200" s="255" t="s">
        <v>188</v>
      </c>
      <c r="AV200" s="12" t="s">
        <v>181</v>
      </c>
      <c r="AW200" s="12" t="s">
        <v>33</v>
      </c>
      <c r="AX200" s="12" t="s">
        <v>77</v>
      </c>
      <c r="AY200" s="255" t="s">
        <v>174</v>
      </c>
    </row>
    <row r="201" s="1" customFormat="1" ht="16.5" customHeight="1">
      <c r="B201" s="46"/>
      <c r="C201" s="221" t="s">
        <v>347</v>
      </c>
      <c r="D201" s="221" t="s">
        <v>176</v>
      </c>
      <c r="E201" s="222" t="s">
        <v>2760</v>
      </c>
      <c r="F201" s="223" t="s">
        <v>2761</v>
      </c>
      <c r="G201" s="224" t="s">
        <v>2155</v>
      </c>
      <c r="H201" s="225">
        <v>130</v>
      </c>
      <c r="I201" s="226"/>
      <c r="J201" s="227">
        <f>ROUND(I201*H201,2)</f>
        <v>0</v>
      </c>
      <c r="K201" s="223" t="s">
        <v>21</v>
      </c>
      <c r="L201" s="72"/>
      <c r="M201" s="228" t="s">
        <v>21</v>
      </c>
      <c r="N201" s="229" t="s">
        <v>40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181</v>
      </c>
      <c r="AT201" s="24" t="s">
        <v>176</v>
      </c>
      <c r="AU201" s="24" t="s">
        <v>188</v>
      </c>
      <c r="AY201" s="24" t="s">
        <v>174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77</v>
      </c>
      <c r="BK201" s="232">
        <f>ROUND(I201*H201,2)</f>
        <v>0</v>
      </c>
      <c r="BL201" s="24" t="s">
        <v>181</v>
      </c>
      <c r="BM201" s="24" t="s">
        <v>546</v>
      </c>
    </row>
    <row r="202" s="13" customFormat="1">
      <c r="B202" s="256"/>
      <c r="C202" s="257"/>
      <c r="D202" s="235" t="s">
        <v>182</v>
      </c>
      <c r="E202" s="258" t="s">
        <v>21</v>
      </c>
      <c r="F202" s="259" t="s">
        <v>2757</v>
      </c>
      <c r="G202" s="257"/>
      <c r="H202" s="258" t="s">
        <v>21</v>
      </c>
      <c r="I202" s="260"/>
      <c r="J202" s="257"/>
      <c r="K202" s="257"/>
      <c r="L202" s="261"/>
      <c r="M202" s="262"/>
      <c r="N202" s="263"/>
      <c r="O202" s="263"/>
      <c r="P202" s="263"/>
      <c r="Q202" s="263"/>
      <c r="R202" s="263"/>
      <c r="S202" s="263"/>
      <c r="T202" s="264"/>
      <c r="AT202" s="265" t="s">
        <v>182</v>
      </c>
      <c r="AU202" s="265" t="s">
        <v>188</v>
      </c>
      <c r="AV202" s="13" t="s">
        <v>77</v>
      </c>
      <c r="AW202" s="13" t="s">
        <v>33</v>
      </c>
      <c r="AX202" s="13" t="s">
        <v>69</v>
      </c>
      <c r="AY202" s="265" t="s">
        <v>174</v>
      </c>
    </row>
    <row r="203" s="13" customFormat="1">
      <c r="B203" s="256"/>
      <c r="C203" s="257"/>
      <c r="D203" s="235" t="s">
        <v>182</v>
      </c>
      <c r="E203" s="258" t="s">
        <v>21</v>
      </c>
      <c r="F203" s="259" t="s">
        <v>2758</v>
      </c>
      <c r="G203" s="257"/>
      <c r="H203" s="258" t="s">
        <v>21</v>
      </c>
      <c r="I203" s="260"/>
      <c r="J203" s="257"/>
      <c r="K203" s="257"/>
      <c r="L203" s="261"/>
      <c r="M203" s="262"/>
      <c r="N203" s="263"/>
      <c r="O203" s="263"/>
      <c r="P203" s="263"/>
      <c r="Q203" s="263"/>
      <c r="R203" s="263"/>
      <c r="S203" s="263"/>
      <c r="T203" s="264"/>
      <c r="AT203" s="265" t="s">
        <v>182</v>
      </c>
      <c r="AU203" s="265" t="s">
        <v>188</v>
      </c>
      <c r="AV203" s="13" t="s">
        <v>77</v>
      </c>
      <c r="AW203" s="13" t="s">
        <v>33</v>
      </c>
      <c r="AX203" s="13" t="s">
        <v>69</v>
      </c>
      <c r="AY203" s="265" t="s">
        <v>174</v>
      </c>
    </row>
    <row r="204" s="11" customFormat="1">
      <c r="B204" s="233"/>
      <c r="C204" s="234"/>
      <c r="D204" s="235" t="s">
        <v>182</v>
      </c>
      <c r="E204" s="236" t="s">
        <v>21</v>
      </c>
      <c r="F204" s="237" t="s">
        <v>2762</v>
      </c>
      <c r="G204" s="234"/>
      <c r="H204" s="238">
        <v>130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182</v>
      </c>
      <c r="AU204" s="244" t="s">
        <v>188</v>
      </c>
      <c r="AV204" s="11" t="s">
        <v>79</v>
      </c>
      <c r="AW204" s="11" t="s">
        <v>33</v>
      </c>
      <c r="AX204" s="11" t="s">
        <v>69</v>
      </c>
      <c r="AY204" s="244" t="s">
        <v>174</v>
      </c>
    </row>
    <row r="205" s="12" customFormat="1">
      <c r="B205" s="245"/>
      <c r="C205" s="246"/>
      <c r="D205" s="235" t="s">
        <v>182</v>
      </c>
      <c r="E205" s="247" t="s">
        <v>21</v>
      </c>
      <c r="F205" s="248" t="s">
        <v>184</v>
      </c>
      <c r="G205" s="246"/>
      <c r="H205" s="249">
        <v>130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182</v>
      </c>
      <c r="AU205" s="255" t="s">
        <v>188</v>
      </c>
      <c r="AV205" s="12" t="s">
        <v>181</v>
      </c>
      <c r="AW205" s="12" t="s">
        <v>33</v>
      </c>
      <c r="AX205" s="12" t="s">
        <v>77</v>
      </c>
      <c r="AY205" s="255" t="s">
        <v>174</v>
      </c>
    </row>
    <row r="206" s="1" customFormat="1" ht="16.5" customHeight="1">
      <c r="B206" s="46"/>
      <c r="C206" s="221" t="s">
        <v>553</v>
      </c>
      <c r="D206" s="221" t="s">
        <v>176</v>
      </c>
      <c r="E206" s="222" t="s">
        <v>2763</v>
      </c>
      <c r="F206" s="223" t="s">
        <v>2764</v>
      </c>
      <c r="G206" s="224" t="s">
        <v>2155</v>
      </c>
      <c r="H206" s="225">
        <v>82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29" t="s">
        <v>40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181</v>
      </c>
      <c r="AT206" s="24" t="s">
        <v>176</v>
      </c>
      <c r="AU206" s="24" t="s">
        <v>188</v>
      </c>
      <c r="AY206" s="24" t="s">
        <v>174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77</v>
      </c>
      <c r="BK206" s="232">
        <f>ROUND(I206*H206,2)</f>
        <v>0</v>
      </c>
      <c r="BL206" s="24" t="s">
        <v>181</v>
      </c>
      <c r="BM206" s="24" t="s">
        <v>556</v>
      </c>
    </row>
    <row r="207" s="13" customFormat="1">
      <c r="B207" s="256"/>
      <c r="C207" s="257"/>
      <c r="D207" s="235" t="s">
        <v>182</v>
      </c>
      <c r="E207" s="258" t="s">
        <v>21</v>
      </c>
      <c r="F207" s="259" t="s">
        <v>2757</v>
      </c>
      <c r="G207" s="257"/>
      <c r="H207" s="258" t="s">
        <v>21</v>
      </c>
      <c r="I207" s="260"/>
      <c r="J207" s="257"/>
      <c r="K207" s="257"/>
      <c r="L207" s="261"/>
      <c r="M207" s="262"/>
      <c r="N207" s="263"/>
      <c r="O207" s="263"/>
      <c r="P207" s="263"/>
      <c r="Q207" s="263"/>
      <c r="R207" s="263"/>
      <c r="S207" s="263"/>
      <c r="T207" s="264"/>
      <c r="AT207" s="265" t="s">
        <v>182</v>
      </c>
      <c r="AU207" s="265" t="s">
        <v>188</v>
      </c>
      <c r="AV207" s="13" t="s">
        <v>77</v>
      </c>
      <c r="AW207" s="13" t="s">
        <v>33</v>
      </c>
      <c r="AX207" s="13" t="s">
        <v>69</v>
      </c>
      <c r="AY207" s="265" t="s">
        <v>174</v>
      </c>
    </row>
    <row r="208" s="13" customFormat="1">
      <c r="B208" s="256"/>
      <c r="C208" s="257"/>
      <c r="D208" s="235" t="s">
        <v>182</v>
      </c>
      <c r="E208" s="258" t="s">
        <v>21</v>
      </c>
      <c r="F208" s="259" t="s">
        <v>2758</v>
      </c>
      <c r="G208" s="257"/>
      <c r="H208" s="258" t="s">
        <v>21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AT208" s="265" t="s">
        <v>182</v>
      </c>
      <c r="AU208" s="265" t="s">
        <v>188</v>
      </c>
      <c r="AV208" s="13" t="s">
        <v>77</v>
      </c>
      <c r="AW208" s="13" t="s">
        <v>33</v>
      </c>
      <c r="AX208" s="13" t="s">
        <v>69</v>
      </c>
      <c r="AY208" s="265" t="s">
        <v>174</v>
      </c>
    </row>
    <row r="209" s="11" customFormat="1">
      <c r="B209" s="233"/>
      <c r="C209" s="234"/>
      <c r="D209" s="235" t="s">
        <v>182</v>
      </c>
      <c r="E209" s="236" t="s">
        <v>21</v>
      </c>
      <c r="F209" s="237" t="s">
        <v>2765</v>
      </c>
      <c r="G209" s="234"/>
      <c r="H209" s="238">
        <v>82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182</v>
      </c>
      <c r="AU209" s="244" t="s">
        <v>188</v>
      </c>
      <c r="AV209" s="11" t="s">
        <v>79</v>
      </c>
      <c r="AW209" s="11" t="s">
        <v>33</v>
      </c>
      <c r="AX209" s="11" t="s">
        <v>69</v>
      </c>
      <c r="AY209" s="244" t="s">
        <v>174</v>
      </c>
    </row>
    <row r="210" s="12" customFormat="1">
      <c r="B210" s="245"/>
      <c r="C210" s="246"/>
      <c r="D210" s="235" t="s">
        <v>182</v>
      </c>
      <c r="E210" s="247" t="s">
        <v>21</v>
      </c>
      <c r="F210" s="248" t="s">
        <v>184</v>
      </c>
      <c r="G210" s="246"/>
      <c r="H210" s="249">
        <v>82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182</v>
      </c>
      <c r="AU210" s="255" t="s">
        <v>188</v>
      </c>
      <c r="AV210" s="12" t="s">
        <v>181</v>
      </c>
      <c r="AW210" s="12" t="s">
        <v>33</v>
      </c>
      <c r="AX210" s="12" t="s">
        <v>77</v>
      </c>
      <c r="AY210" s="255" t="s">
        <v>174</v>
      </c>
    </row>
    <row r="211" s="1" customFormat="1" ht="16.5" customHeight="1">
      <c r="B211" s="46"/>
      <c r="C211" s="221" t="s">
        <v>353</v>
      </c>
      <c r="D211" s="221" t="s">
        <v>176</v>
      </c>
      <c r="E211" s="222" t="s">
        <v>2766</v>
      </c>
      <c r="F211" s="223" t="s">
        <v>2767</v>
      </c>
      <c r="G211" s="224" t="s">
        <v>2155</v>
      </c>
      <c r="H211" s="225">
        <v>4</v>
      </c>
      <c r="I211" s="226"/>
      <c r="J211" s="227">
        <f>ROUND(I211*H211,2)</f>
        <v>0</v>
      </c>
      <c r="K211" s="223" t="s">
        <v>21</v>
      </c>
      <c r="L211" s="72"/>
      <c r="M211" s="228" t="s">
        <v>21</v>
      </c>
      <c r="N211" s="229" t="s">
        <v>40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181</v>
      </c>
      <c r="AT211" s="24" t="s">
        <v>176</v>
      </c>
      <c r="AU211" s="24" t="s">
        <v>188</v>
      </c>
      <c r="AY211" s="24" t="s">
        <v>174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77</v>
      </c>
      <c r="BK211" s="232">
        <f>ROUND(I211*H211,2)</f>
        <v>0</v>
      </c>
      <c r="BL211" s="24" t="s">
        <v>181</v>
      </c>
      <c r="BM211" s="24" t="s">
        <v>560</v>
      </c>
    </row>
    <row r="212" s="13" customFormat="1">
      <c r="B212" s="256"/>
      <c r="C212" s="257"/>
      <c r="D212" s="235" t="s">
        <v>182</v>
      </c>
      <c r="E212" s="258" t="s">
        <v>21</v>
      </c>
      <c r="F212" s="259" t="s">
        <v>2757</v>
      </c>
      <c r="G212" s="257"/>
      <c r="H212" s="258" t="s">
        <v>21</v>
      </c>
      <c r="I212" s="260"/>
      <c r="J212" s="257"/>
      <c r="K212" s="257"/>
      <c r="L212" s="261"/>
      <c r="M212" s="262"/>
      <c r="N212" s="263"/>
      <c r="O212" s="263"/>
      <c r="P212" s="263"/>
      <c r="Q212" s="263"/>
      <c r="R212" s="263"/>
      <c r="S212" s="263"/>
      <c r="T212" s="264"/>
      <c r="AT212" s="265" t="s">
        <v>182</v>
      </c>
      <c r="AU212" s="265" t="s">
        <v>188</v>
      </c>
      <c r="AV212" s="13" t="s">
        <v>77</v>
      </c>
      <c r="AW212" s="13" t="s">
        <v>33</v>
      </c>
      <c r="AX212" s="13" t="s">
        <v>69</v>
      </c>
      <c r="AY212" s="265" t="s">
        <v>174</v>
      </c>
    </row>
    <row r="213" s="13" customFormat="1">
      <c r="B213" s="256"/>
      <c r="C213" s="257"/>
      <c r="D213" s="235" t="s">
        <v>182</v>
      </c>
      <c r="E213" s="258" t="s">
        <v>21</v>
      </c>
      <c r="F213" s="259" t="s">
        <v>2758</v>
      </c>
      <c r="G213" s="257"/>
      <c r="H213" s="258" t="s">
        <v>21</v>
      </c>
      <c r="I213" s="260"/>
      <c r="J213" s="257"/>
      <c r="K213" s="257"/>
      <c r="L213" s="261"/>
      <c r="M213" s="262"/>
      <c r="N213" s="263"/>
      <c r="O213" s="263"/>
      <c r="P213" s="263"/>
      <c r="Q213" s="263"/>
      <c r="R213" s="263"/>
      <c r="S213" s="263"/>
      <c r="T213" s="264"/>
      <c r="AT213" s="265" t="s">
        <v>182</v>
      </c>
      <c r="AU213" s="265" t="s">
        <v>188</v>
      </c>
      <c r="AV213" s="13" t="s">
        <v>77</v>
      </c>
      <c r="AW213" s="13" t="s">
        <v>33</v>
      </c>
      <c r="AX213" s="13" t="s">
        <v>69</v>
      </c>
      <c r="AY213" s="265" t="s">
        <v>174</v>
      </c>
    </row>
    <row r="214" s="11" customFormat="1">
      <c r="B214" s="233"/>
      <c r="C214" s="234"/>
      <c r="D214" s="235" t="s">
        <v>182</v>
      </c>
      <c r="E214" s="236" t="s">
        <v>21</v>
      </c>
      <c r="F214" s="237" t="s">
        <v>2768</v>
      </c>
      <c r="G214" s="234"/>
      <c r="H214" s="238">
        <v>4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182</v>
      </c>
      <c r="AU214" s="244" t="s">
        <v>188</v>
      </c>
      <c r="AV214" s="11" t="s">
        <v>79</v>
      </c>
      <c r="AW214" s="11" t="s">
        <v>33</v>
      </c>
      <c r="AX214" s="11" t="s">
        <v>69</v>
      </c>
      <c r="AY214" s="244" t="s">
        <v>174</v>
      </c>
    </row>
    <row r="215" s="12" customFormat="1">
      <c r="B215" s="245"/>
      <c r="C215" s="246"/>
      <c r="D215" s="235" t="s">
        <v>182</v>
      </c>
      <c r="E215" s="247" t="s">
        <v>21</v>
      </c>
      <c r="F215" s="248" t="s">
        <v>184</v>
      </c>
      <c r="G215" s="246"/>
      <c r="H215" s="249">
        <v>4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182</v>
      </c>
      <c r="AU215" s="255" t="s">
        <v>188</v>
      </c>
      <c r="AV215" s="12" t="s">
        <v>181</v>
      </c>
      <c r="AW215" s="12" t="s">
        <v>33</v>
      </c>
      <c r="AX215" s="12" t="s">
        <v>77</v>
      </c>
      <c r="AY215" s="255" t="s">
        <v>174</v>
      </c>
    </row>
    <row r="216" s="1" customFormat="1" ht="16.5" customHeight="1">
      <c r="B216" s="46"/>
      <c r="C216" s="221" t="s">
        <v>562</v>
      </c>
      <c r="D216" s="221" t="s">
        <v>176</v>
      </c>
      <c r="E216" s="222" t="s">
        <v>2769</v>
      </c>
      <c r="F216" s="223" t="s">
        <v>2770</v>
      </c>
      <c r="G216" s="224" t="s">
        <v>2155</v>
      </c>
      <c r="H216" s="225">
        <v>85</v>
      </c>
      <c r="I216" s="226"/>
      <c r="J216" s="227">
        <f>ROUND(I216*H216,2)</f>
        <v>0</v>
      </c>
      <c r="K216" s="223" t="s">
        <v>21</v>
      </c>
      <c r="L216" s="72"/>
      <c r="M216" s="228" t="s">
        <v>21</v>
      </c>
      <c r="N216" s="229" t="s">
        <v>40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181</v>
      </c>
      <c r="AT216" s="24" t="s">
        <v>176</v>
      </c>
      <c r="AU216" s="24" t="s">
        <v>188</v>
      </c>
      <c r="AY216" s="24" t="s">
        <v>174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77</v>
      </c>
      <c r="BK216" s="232">
        <f>ROUND(I216*H216,2)</f>
        <v>0</v>
      </c>
      <c r="BL216" s="24" t="s">
        <v>181</v>
      </c>
      <c r="BM216" s="24" t="s">
        <v>565</v>
      </c>
    </row>
    <row r="217" s="13" customFormat="1">
      <c r="B217" s="256"/>
      <c r="C217" s="257"/>
      <c r="D217" s="235" t="s">
        <v>182</v>
      </c>
      <c r="E217" s="258" t="s">
        <v>21</v>
      </c>
      <c r="F217" s="259" t="s">
        <v>2757</v>
      </c>
      <c r="G217" s="257"/>
      <c r="H217" s="258" t="s">
        <v>21</v>
      </c>
      <c r="I217" s="260"/>
      <c r="J217" s="257"/>
      <c r="K217" s="257"/>
      <c r="L217" s="261"/>
      <c r="M217" s="262"/>
      <c r="N217" s="263"/>
      <c r="O217" s="263"/>
      <c r="P217" s="263"/>
      <c r="Q217" s="263"/>
      <c r="R217" s="263"/>
      <c r="S217" s="263"/>
      <c r="T217" s="264"/>
      <c r="AT217" s="265" t="s">
        <v>182</v>
      </c>
      <c r="AU217" s="265" t="s">
        <v>188</v>
      </c>
      <c r="AV217" s="13" t="s">
        <v>77</v>
      </c>
      <c r="AW217" s="13" t="s">
        <v>33</v>
      </c>
      <c r="AX217" s="13" t="s">
        <v>69</v>
      </c>
      <c r="AY217" s="265" t="s">
        <v>174</v>
      </c>
    </row>
    <row r="218" s="13" customFormat="1">
      <c r="B218" s="256"/>
      <c r="C218" s="257"/>
      <c r="D218" s="235" t="s">
        <v>182</v>
      </c>
      <c r="E218" s="258" t="s">
        <v>21</v>
      </c>
      <c r="F218" s="259" t="s">
        <v>2758</v>
      </c>
      <c r="G218" s="257"/>
      <c r="H218" s="258" t="s">
        <v>21</v>
      </c>
      <c r="I218" s="260"/>
      <c r="J218" s="257"/>
      <c r="K218" s="257"/>
      <c r="L218" s="261"/>
      <c r="M218" s="262"/>
      <c r="N218" s="263"/>
      <c r="O218" s="263"/>
      <c r="P218" s="263"/>
      <c r="Q218" s="263"/>
      <c r="R218" s="263"/>
      <c r="S218" s="263"/>
      <c r="T218" s="264"/>
      <c r="AT218" s="265" t="s">
        <v>182</v>
      </c>
      <c r="AU218" s="265" t="s">
        <v>188</v>
      </c>
      <c r="AV218" s="13" t="s">
        <v>77</v>
      </c>
      <c r="AW218" s="13" t="s">
        <v>33</v>
      </c>
      <c r="AX218" s="13" t="s">
        <v>69</v>
      </c>
      <c r="AY218" s="265" t="s">
        <v>174</v>
      </c>
    </row>
    <row r="219" s="11" customFormat="1">
      <c r="B219" s="233"/>
      <c r="C219" s="234"/>
      <c r="D219" s="235" t="s">
        <v>182</v>
      </c>
      <c r="E219" s="236" t="s">
        <v>21</v>
      </c>
      <c r="F219" s="237" t="s">
        <v>2771</v>
      </c>
      <c r="G219" s="234"/>
      <c r="H219" s="238">
        <v>85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182</v>
      </c>
      <c r="AU219" s="244" t="s">
        <v>188</v>
      </c>
      <c r="AV219" s="11" t="s">
        <v>79</v>
      </c>
      <c r="AW219" s="11" t="s">
        <v>33</v>
      </c>
      <c r="AX219" s="11" t="s">
        <v>69</v>
      </c>
      <c r="AY219" s="244" t="s">
        <v>174</v>
      </c>
    </row>
    <row r="220" s="12" customFormat="1">
      <c r="B220" s="245"/>
      <c r="C220" s="246"/>
      <c r="D220" s="235" t="s">
        <v>182</v>
      </c>
      <c r="E220" s="247" t="s">
        <v>21</v>
      </c>
      <c r="F220" s="248" t="s">
        <v>184</v>
      </c>
      <c r="G220" s="246"/>
      <c r="H220" s="249">
        <v>85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182</v>
      </c>
      <c r="AU220" s="255" t="s">
        <v>188</v>
      </c>
      <c r="AV220" s="12" t="s">
        <v>181</v>
      </c>
      <c r="AW220" s="12" t="s">
        <v>33</v>
      </c>
      <c r="AX220" s="12" t="s">
        <v>77</v>
      </c>
      <c r="AY220" s="255" t="s">
        <v>174</v>
      </c>
    </row>
    <row r="221" s="1" customFormat="1" ht="16.5" customHeight="1">
      <c r="B221" s="46"/>
      <c r="C221" s="221" t="s">
        <v>357</v>
      </c>
      <c r="D221" s="221" t="s">
        <v>176</v>
      </c>
      <c r="E221" s="222" t="s">
        <v>2772</v>
      </c>
      <c r="F221" s="223" t="s">
        <v>2773</v>
      </c>
      <c r="G221" s="224" t="s">
        <v>2155</v>
      </c>
      <c r="H221" s="225">
        <v>110</v>
      </c>
      <c r="I221" s="226"/>
      <c r="J221" s="227">
        <f>ROUND(I221*H221,2)</f>
        <v>0</v>
      </c>
      <c r="K221" s="223" t="s">
        <v>21</v>
      </c>
      <c r="L221" s="72"/>
      <c r="M221" s="228" t="s">
        <v>21</v>
      </c>
      <c r="N221" s="229" t="s">
        <v>40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181</v>
      </c>
      <c r="AT221" s="24" t="s">
        <v>176</v>
      </c>
      <c r="AU221" s="24" t="s">
        <v>188</v>
      </c>
      <c r="AY221" s="24" t="s">
        <v>174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77</v>
      </c>
      <c r="BK221" s="232">
        <f>ROUND(I221*H221,2)</f>
        <v>0</v>
      </c>
      <c r="BL221" s="24" t="s">
        <v>181</v>
      </c>
      <c r="BM221" s="24" t="s">
        <v>578</v>
      </c>
    </row>
    <row r="222" s="13" customFormat="1">
      <c r="B222" s="256"/>
      <c r="C222" s="257"/>
      <c r="D222" s="235" t="s">
        <v>182</v>
      </c>
      <c r="E222" s="258" t="s">
        <v>21</v>
      </c>
      <c r="F222" s="259" t="s">
        <v>2757</v>
      </c>
      <c r="G222" s="257"/>
      <c r="H222" s="258" t="s">
        <v>21</v>
      </c>
      <c r="I222" s="260"/>
      <c r="J222" s="257"/>
      <c r="K222" s="257"/>
      <c r="L222" s="261"/>
      <c r="M222" s="262"/>
      <c r="N222" s="263"/>
      <c r="O222" s="263"/>
      <c r="P222" s="263"/>
      <c r="Q222" s="263"/>
      <c r="R222" s="263"/>
      <c r="S222" s="263"/>
      <c r="T222" s="264"/>
      <c r="AT222" s="265" t="s">
        <v>182</v>
      </c>
      <c r="AU222" s="265" t="s">
        <v>188</v>
      </c>
      <c r="AV222" s="13" t="s">
        <v>77</v>
      </c>
      <c r="AW222" s="13" t="s">
        <v>33</v>
      </c>
      <c r="AX222" s="13" t="s">
        <v>69</v>
      </c>
      <c r="AY222" s="265" t="s">
        <v>174</v>
      </c>
    </row>
    <row r="223" s="13" customFormat="1">
      <c r="B223" s="256"/>
      <c r="C223" s="257"/>
      <c r="D223" s="235" t="s">
        <v>182</v>
      </c>
      <c r="E223" s="258" t="s">
        <v>21</v>
      </c>
      <c r="F223" s="259" t="s">
        <v>2758</v>
      </c>
      <c r="G223" s="257"/>
      <c r="H223" s="258" t="s">
        <v>21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AT223" s="265" t="s">
        <v>182</v>
      </c>
      <c r="AU223" s="265" t="s">
        <v>188</v>
      </c>
      <c r="AV223" s="13" t="s">
        <v>77</v>
      </c>
      <c r="AW223" s="13" t="s">
        <v>33</v>
      </c>
      <c r="AX223" s="13" t="s">
        <v>69</v>
      </c>
      <c r="AY223" s="265" t="s">
        <v>174</v>
      </c>
    </row>
    <row r="224" s="11" customFormat="1">
      <c r="B224" s="233"/>
      <c r="C224" s="234"/>
      <c r="D224" s="235" t="s">
        <v>182</v>
      </c>
      <c r="E224" s="236" t="s">
        <v>21</v>
      </c>
      <c r="F224" s="237" t="s">
        <v>2774</v>
      </c>
      <c r="G224" s="234"/>
      <c r="H224" s="238">
        <v>110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182</v>
      </c>
      <c r="AU224" s="244" t="s">
        <v>188</v>
      </c>
      <c r="AV224" s="11" t="s">
        <v>79</v>
      </c>
      <c r="AW224" s="11" t="s">
        <v>33</v>
      </c>
      <c r="AX224" s="11" t="s">
        <v>69</v>
      </c>
      <c r="AY224" s="244" t="s">
        <v>174</v>
      </c>
    </row>
    <row r="225" s="12" customFormat="1">
      <c r="B225" s="245"/>
      <c r="C225" s="246"/>
      <c r="D225" s="235" t="s">
        <v>182</v>
      </c>
      <c r="E225" s="247" t="s">
        <v>21</v>
      </c>
      <c r="F225" s="248" t="s">
        <v>184</v>
      </c>
      <c r="G225" s="246"/>
      <c r="H225" s="249">
        <v>110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182</v>
      </c>
      <c r="AU225" s="255" t="s">
        <v>188</v>
      </c>
      <c r="AV225" s="12" t="s">
        <v>181</v>
      </c>
      <c r="AW225" s="12" t="s">
        <v>33</v>
      </c>
      <c r="AX225" s="12" t="s">
        <v>77</v>
      </c>
      <c r="AY225" s="255" t="s">
        <v>174</v>
      </c>
    </row>
    <row r="226" s="1" customFormat="1" ht="16.5" customHeight="1">
      <c r="B226" s="46"/>
      <c r="C226" s="221" t="s">
        <v>580</v>
      </c>
      <c r="D226" s="221" t="s">
        <v>176</v>
      </c>
      <c r="E226" s="222" t="s">
        <v>2775</v>
      </c>
      <c r="F226" s="223" t="s">
        <v>2776</v>
      </c>
      <c r="G226" s="224" t="s">
        <v>2155</v>
      </c>
      <c r="H226" s="225">
        <v>160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40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181</v>
      </c>
      <c r="AT226" s="24" t="s">
        <v>176</v>
      </c>
      <c r="AU226" s="24" t="s">
        <v>188</v>
      </c>
      <c r="AY226" s="24" t="s">
        <v>174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77</v>
      </c>
      <c r="BK226" s="232">
        <f>ROUND(I226*H226,2)</f>
        <v>0</v>
      </c>
      <c r="BL226" s="24" t="s">
        <v>181</v>
      </c>
      <c r="BM226" s="24" t="s">
        <v>583</v>
      </c>
    </row>
    <row r="227" s="13" customFormat="1">
      <c r="B227" s="256"/>
      <c r="C227" s="257"/>
      <c r="D227" s="235" t="s">
        <v>182</v>
      </c>
      <c r="E227" s="258" t="s">
        <v>21</v>
      </c>
      <c r="F227" s="259" t="s">
        <v>2757</v>
      </c>
      <c r="G227" s="257"/>
      <c r="H227" s="258" t="s">
        <v>21</v>
      </c>
      <c r="I227" s="260"/>
      <c r="J227" s="257"/>
      <c r="K227" s="257"/>
      <c r="L227" s="261"/>
      <c r="M227" s="262"/>
      <c r="N227" s="263"/>
      <c r="O227" s="263"/>
      <c r="P227" s="263"/>
      <c r="Q227" s="263"/>
      <c r="R227" s="263"/>
      <c r="S227" s="263"/>
      <c r="T227" s="264"/>
      <c r="AT227" s="265" t="s">
        <v>182</v>
      </c>
      <c r="AU227" s="265" t="s">
        <v>188</v>
      </c>
      <c r="AV227" s="13" t="s">
        <v>77</v>
      </c>
      <c r="AW227" s="13" t="s">
        <v>33</v>
      </c>
      <c r="AX227" s="13" t="s">
        <v>69</v>
      </c>
      <c r="AY227" s="265" t="s">
        <v>174</v>
      </c>
    </row>
    <row r="228" s="13" customFormat="1">
      <c r="B228" s="256"/>
      <c r="C228" s="257"/>
      <c r="D228" s="235" t="s">
        <v>182</v>
      </c>
      <c r="E228" s="258" t="s">
        <v>21</v>
      </c>
      <c r="F228" s="259" t="s">
        <v>2758</v>
      </c>
      <c r="G228" s="257"/>
      <c r="H228" s="258" t="s">
        <v>21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AT228" s="265" t="s">
        <v>182</v>
      </c>
      <c r="AU228" s="265" t="s">
        <v>188</v>
      </c>
      <c r="AV228" s="13" t="s">
        <v>77</v>
      </c>
      <c r="AW228" s="13" t="s">
        <v>33</v>
      </c>
      <c r="AX228" s="13" t="s">
        <v>69</v>
      </c>
      <c r="AY228" s="265" t="s">
        <v>174</v>
      </c>
    </row>
    <row r="229" s="11" customFormat="1">
      <c r="B229" s="233"/>
      <c r="C229" s="234"/>
      <c r="D229" s="235" t="s">
        <v>182</v>
      </c>
      <c r="E229" s="236" t="s">
        <v>21</v>
      </c>
      <c r="F229" s="237" t="s">
        <v>2777</v>
      </c>
      <c r="G229" s="234"/>
      <c r="H229" s="238">
        <v>160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182</v>
      </c>
      <c r="AU229" s="244" t="s">
        <v>188</v>
      </c>
      <c r="AV229" s="11" t="s">
        <v>79</v>
      </c>
      <c r="AW229" s="11" t="s">
        <v>33</v>
      </c>
      <c r="AX229" s="11" t="s">
        <v>69</v>
      </c>
      <c r="AY229" s="244" t="s">
        <v>174</v>
      </c>
    </row>
    <row r="230" s="12" customFormat="1">
      <c r="B230" s="245"/>
      <c r="C230" s="246"/>
      <c r="D230" s="235" t="s">
        <v>182</v>
      </c>
      <c r="E230" s="247" t="s">
        <v>21</v>
      </c>
      <c r="F230" s="248" t="s">
        <v>184</v>
      </c>
      <c r="G230" s="246"/>
      <c r="H230" s="249">
        <v>160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AT230" s="255" t="s">
        <v>182</v>
      </c>
      <c r="AU230" s="255" t="s">
        <v>188</v>
      </c>
      <c r="AV230" s="12" t="s">
        <v>181</v>
      </c>
      <c r="AW230" s="12" t="s">
        <v>33</v>
      </c>
      <c r="AX230" s="12" t="s">
        <v>77</v>
      </c>
      <c r="AY230" s="255" t="s">
        <v>174</v>
      </c>
    </row>
    <row r="231" s="1" customFormat="1" ht="16.5" customHeight="1">
      <c r="B231" s="46"/>
      <c r="C231" s="221" t="s">
        <v>366</v>
      </c>
      <c r="D231" s="221" t="s">
        <v>176</v>
      </c>
      <c r="E231" s="222" t="s">
        <v>2778</v>
      </c>
      <c r="F231" s="223" t="s">
        <v>2779</v>
      </c>
      <c r="G231" s="224" t="s">
        <v>2155</v>
      </c>
      <c r="H231" s="225">
        <v>50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40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181</v>
      </c>
      <c r="AT231" s="24" t="s">
        <v>176</v>
      </c>
      <c r="AU231" s="24" t="s">
        <v>188</v>
      </c>
      <c r="AY231" s="24" t="s">
        <v>174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77</v>
      </c>
      <c r="BK231" s="232">
        <f>ROUND(I231*H231,2)</f>
        <v>0</v>
      </c>
      <c r="BL231" s="24" t="s">
        <v>181</v>
      </c>
      <c r="BM231" s="24" t="s">
        <v>592</v>
      </c>
    </row>
    <row r="232" s="13" customFormat="1">
      <c r="B232" s="256"/>
      <c r="C232" s="257"/>
      <c r="D232" s="235" t="s">
        <v>182</v>
      </c>
      <c r="E232" s="258" t="s">
        <v>21</v>
      </c>
      <c r="F232" s="259" t="s">
        <v>2757</v>
      </c>
      <c r="G232" s="257"/>
      <c r="H232" s="258" t="s">
        <v>21</v>
      </c>
      <c r="I232" s="260"/>
      <c r="J232" s="257"/>
      <c r="K232" s="257"/>
      <c r="L232" s="261"/>
      <c r="M232" s="262"/>
      <c r="N232" s="263"/>
      <c r="O232" s="263"/>
      <c r="P232" s="263"/>
      <c r="Q232" s="263"/>
      <c r="R232" s="263"/>
      <c r="S232" s="263"/>
      <c r="T232" s="264"/>
      <c r="AT232" s="265" t="s">
        <v>182</v>
      </c>
      <c r="AU232" s="265" t="s">
        <v>188</v>
      </c>
      <c r="AV232" s="13" t="s">
        <v>77</v>
      </c>
      <c r="AW232" s="13" t="s">
        <v>33</v>
      </c>
      <c r="AX232" s="13" t="s">
        <v>69</v>
      </c>
      <c r="AY232" s="265" t="s">
        <v>174</v>
      </c>
    </row>
    <row r="233" s="13" customFormat="1">
      <c r="B233" s="256"/>
      <c r="C233" s="257"/>
      <c r="D233" s="235" t="s">
        <v>182</v>
      </c>
      <c r="E233" s="258" t="s">
        <v>21</v>
      </c>
      <c r="F233" s="259" t="s">
        <v>2758</v>
      </c>
      <c r="G233" s="257"/>
      <c r="H233" s="258" t="s">
        <v>21</v>
      </c>
      <c r="I233" s="260"/>
      <c r="J233" s="257"/>
      <c r="K233" s="257"/>
      <c r="L233" s="261"/>
      <c r="M233" s="262"/>
      <c r="N233" s="263"/>
      <c r="O233" s="263"/>
      <c r="P233" s="263"/>
      <c r="Q233" s="263"/>
      <c r="R233" s="263"/>
      <c r="S233" s="263"/>
      <c r="T233" s="264"/>
      <c r="AT233" s="265" t="s">
        <v>182</v>
      </c>
      <c r="AU233" s="265" t="s">
        <v>188</v>
      </c>
      <c r="AV233" s="13" t="s">
        <v>77</v>
      </c>
      <c r="AW233" s="13" t="s">
        <v>33</v>
      </c>
      <c r="AX233" s="13" t="s">
        <v>69</v>
      </c>
      <c r="AY233" s="265" t="s">
        <v>174</v>
      </c>
    </row>
    <row r="234" s="11" customFormat="1">
      <c r="B234" s="233"/>
      <c r="C234" s="234"/>
      <c r="D234" s="235" t="s">
        <v>182</v>
      </c>
      <c r="E234" s="236" t="s">
        <v>21</v>
      </c>
      <c r="F234" s="237" t="s">
        <v>2780</v>
      </c>
      <c r="G234" s="234"/>
      <c r="H234" s="238">
        <v>50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182</v>
      </c>
      <c r="AU234" s="244" t="s">
        <v>188</v>
      </c>
      <c r="AV234" s="11" t="s">
        <v>79</v>
      </c>
      <c r="AW234" s="11" t="s">
        <v>33</v>
      </c>
      <c r="AX234" s="11" t="s">
        <v>69</v>
      </c>
      <c r="AY234" s="244" t="s">
        <v>174</v>
      </c>
    </row>
    <row r="235" s="12" customFormat="1">
      <c r="B235" s="245"/>
      <c r="C235" s="246"/>
      <c r="D235" s="235" t="s">
        <v>182</v>
      </c>
      <c r="E235" s="247" t="s">
        <v>21</v>
      </c>
      <c r="F235" s="248" t="s">
        <v>184</v>
      </c>
      <c r="G235" s="246"/>
      <c r="H235" s="249">
        <v>50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AT235" s="255" t="s">
        <v>182</v>
      </c>
      <c r="AU235" s="255" t="s">
        <v>188</v>
      </c>
      <c r="AV235" s="12" t="s">
        <v>181</v>
      </c>
      <c r="AW235" s="12" t="s">
        <v>33</v>
      </c>
      <c r="AX235" s="12" t="s">
        <v>77</v>
      </c>
      <c r="AY235" s="255" t="s">
        <v>174</v>
      </c>
    </row>
    <row r="236" s="1" customFormat="1" ht="16.5" customHeight="1">
      <c r="B236" s="46"/>
      <c r="C236" s="221" t="s">
        <v>594</v>
      </c>
      <c r="D236" s="221" t="s">
        <v>176</v>
      </c>
      <c r="E236" s="222" t="s">
        <v>2781</v>
      </c>
      <c r="F236" s="223" t="s">
        <v>2782</v>
      </c>
      <c r="G236" s="224" t="s">
        <v>2155</v>
      </c>
      <c r="H236" s="225">
        <v>12</v>
      </c>
      <c r="I236" s="226"/>
      <c r="J236" s="227">
        <f>ROUND(I236*H236,2)</f>
        <v>0</v>
      </c>
      <c r="K236" s="223" t="s">
        <v>21</v>
      </c>
      <c r="L236" s="72"/>
      <c r="M236" s="228" t="s">
        <v>21</v>
      </c>
      <c r="N236" s="229" t="s">
        <v>40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181</v>
      </c>
      <c r="AT236" s="24" t="s">
        <v>176</v>
      </c>
      <c r="AU236" s="24" t="s">
        <v>188</v>
      </c>
      <c r="AY236" s="24" t="s">
        <v>174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77</v>
      </c>
      <c r="BK236" s="232">
        <f>ROUND(I236*H236,2)</f>
        <v>0</v>
      </c>
      <c r="BL236" s="24" t="s">
        <v>181</v>
      </c>
      <c r="BM236" s="24" t="s">
        <v>597</v>
      </c>
    </row>
    <row r="237" s="13" customFormat="1">
      <c r="B237" s="256"/>
      <c r="C237" s="257"/>
      <c r="D237" s="235" t="s">
        <v>182</v>
      </c>
      <c r="E237" s="258" t="s">
        <v>21</v>
      </c>
      <c r="F237" s="259" t="s">
        <v>2757</v>
      </c>
      <c r="G237" s="257"/>
      <c r="H237" s="258" t="s">
        <v>21</v>
      </c>
      <c r="I237" s="260"/>
      <c r="J237" s="257"/>
      <c r="K237" s="257"/>
      <c r="L237" s="261"/>
      <c r="M237" s="262"/>
      <c r="N237" s="263"/>
      <c r="O237" s="263"/>
      <c r="P237" s="263"/>
      <c r="Q237" s="263"/>
      <c r="R237" s="263"/>
      <c r="S237" s="263"/>
      <c r="T237" s="264"/>
      <c r="AT237" s="265" t="s">
        <v>182</v>
      </c>
      <c r="AU237" s="265" t="s">
        <v>188</v>
      </c>
      <c r="AV237" s="13" t="s">
        <v>77</v>
      </c>
      <c r="AW237" s="13" t="s">
        <v>33</v>
      </c>
      <c r="AX237" s="13" t="s">
        <v>69</v>
      </c>
      <c r="AY237" s="265" t="s">
        <v>174</v>
      </c>
    </row>
    <row r="238" s="13" customFormat="1">
      <c r="B238" s="256"/>
      <c r="C238" s="257"/>
      <c r="D238" s="235" t="s">
        <v>182</v>
      </c>
      <c r="E238" s="258" t="s">
        <v>21</v>
      </c>
      <c r="F238" s="259" t="s">
        <v>2758</v>
      </c>
      <c r="G238" s="257"/>
      <c r="H238" s="258" t="s">
        <v>21</v>
      </c>
      <c r="I238" s="260"/>
      <c r="J238" s="257"/>
      <c r="K238" s="257"/>
      <c r="L238" s="261"/>
      <c r="M238" s="262"/>
      <c r="N238" s="263"/>
      <c r="O238" s="263"/>
      <c r="P238" s="263"/>
      <c r="Q238" s="263"/>
      <c r="R238" s="263"/>
      <c r="S238" s="263"/>
      <c r="T238" s="264"/>
      <c r="AT238" s="265" t="s">
        <v>182</v>
      </c>
      <c r="AU238" s="265" t="s">
        <v>188</v>
      </c>
      <c r="AV238" s="13" t="s">
        <v>77</v>
      </c>
      <c r="AW238" s="13" t="s">
        <v>33</v>
      </c>
      <c r="AX238" s="13" t="s">
        <v>69</v>
      </c>
      <c r="AY238" s="265" t="s">
        <v>174</v>
      </c>
    </row>
    <row r="239" s="11" customFormat="1">
      <c r="B239" s="233"/>
      <c r="C239" s="234"/>
      <c r="D239" s="235" t="s">
        <v>182</v>
      </c>
      <c r="E239" s="236" t="s">
        <v>21</v>
      </c>
      <c r="F239" s="237" t="s">
        <v>2783</v>
      </c>
      <c r="G239" s="234"/>
      <c r="H239" s="238">
        <v>12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182</v>
      </c>
      <c r="AU239" s="244" t="s">
        <v>188</v>
      </c>
      <c r="AV239" s="11" t="s">
        <v>79</v>
      </c>
      <c r="AW239" s="11" t="s">
        <v>33</v>
      </c>
      <c r="AX239" s="11" t="s">
        <v>69</v>
      </c>
      <c r="AY239" s="244" t="s">
        <v>174</v>
      </c>
    </row>
    <row r="240" s="12" customFormat="1">
      <c r="B240" s="245"/>
      <c r="C240" s="246"/>
      <c r="D240" s="235" t="s">
        <v>182</v>
      </c>
      <c r="E240" s="247" t="s">
        <v>21</v>
      </c>
      <c r="F240" s="248" t="s">
        <v>184</v>
      </c>
      <c r="G240" s="246"/>
      <c r="H240" s="249">
        <v>12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182</v>
      </c>
      <c r="AU240" s="255" t="s">
        <v>188</v>
      </c>
      <c r="AV240" s="12" t="s">
        <v>181</v>
      </c>
      <c r="AW240" s="12" t="s">
        <v>33</v>
      </c>
      <c r="AX240" s="12" t="s">
        <v>77</v>
      </c>
      <c r="AY240" s="255" t="s">
        <v>174</v>
      </c>
    </row>
    <row r="241" s="1" customFormat="1" ht="16.5" customHeight="1">
      <c r="B241" s="46"/>
      <c r="C241" s="221" t="s">
        <v>370</v>
      </c>
      <c r="D241" s="221" t="s">
        <v>176</v>
      </c>
      <c r="E241" s="222" t="s">
        <v>2752</v>
      </c>
      <c r="F241" s="223" t="s">
        <v>2753</v>
      </c>
      <c r="G241" s="224" t="s">
        <v>1038</v>
      </c>
      <c r="H241" s="276"/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40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181</v>
      </c>
      <c r="AT241" s="24" t="s">
        <v>176</v>
      </c>
      <c r="AU241" s="24" t="s">
        <v>188</v>
      </c>
      <c r="AY241" s="24" t="s">
        <v>174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77</v>
      </c>
      <c r="BK241" s="232">
        <f>ROUND(I241*H241,2)</f>
        <v>0</v>
      </c>
      <c r="BL241" s="24" t="s">
        <v>181</v>
      </c>
      <c r="BM241" s="24" t="s">
        <v>602</v>
      </c>
    </row>
    <row r="242" s="10" customFormat="1" ht="22.32" customHeight="1">
      <c r="B242" s="205"/>
      <c r="C242" s="206"/>
      <c r="D242" s="207" t="s">
        <v>68</v>
      </c>
      <c r="E242" s="219" t="s">
        <v>2565</v>
      </c>
      <c r="F242" s="219" t="s">
        <v>2565</v>
      </c>
      <c r="G242" s="206"/>
      <c r="H242" s="206"/>
      <c r="I242" s="209"/>
      <c r="J242" s="220">
        <f>BK242</f>
        <v>0</v>
      </c>
      <c r="K242" s="206"/>
      <c r="L242" s="211"/>
      <c r="M242" s="212"/>
      <c r="N242" s="213"/>
      <c r="O242" s="213"/>
      <c r="P242" s="214">
        <f>SUM(P243:P247)</f>
        <v>0</v>
      </c>
      <c r="Q242" s="213"/>
      <c r="R242" s="214">
        <f>SUM(R243:R247)</f>
        <v>0</v>
      </c>
      <c r="S242" s="213"/>
      <c r="T242" s="215">
        <f>SUM(T243:T247)</f>
        <v>0</v>
      </c>
      <c r="AR242" s="216" t="s">
        <v>77</v>
      </c>
      <c r="AT242" s="217" t="s">
        <v>68</v>
      </c>
      <c r="AU242" s="217" t="s">
        <v>79</v>
      </c>
      <c r="AY242" s="216" t="s">
        <v>174</v>
      </c>
      <c r="BK242" s="218">
        <f>SUM(BK243:BK247)</f>
        <v>0</v>
      </c>
    </row>
    <row r="243" s="1" customFormat="1" ht="16.5" customHeight="1">
      <c r="B243" s="46"/>
      <c r="C243" s="221" t="s">
        <v>603</v>
      </c>
      <c r="D243" s="221" t="s">
        <v>176</v>
      </c>
      <c r="E243" s="222" t="s">
        <v>2784</v>
      </c>
      <c r="F243" s="223" t="s">
        <v>2785</v>
      </c>
      <c r="G243" s="224" t="s">
        <v>2155</v>
      </c>
      <c r="H243" s="225">
        <v>968</v>
      </c>
      <c r="I243" s="226"/>
      <c r="J243" s="227">
        <f>ROUND(I243*H243,2)</f>
        <v>0</v>
      </c>
      <c r="K243" s="223" t="s">
        <v>21</v>
      </c>
      <c r="L243" s="72"/>
      <c r="M243" s="228" t="s">
        <v>21</v>
      </c>
      <c r="N243" s="229" t="s">
        <v>40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181</v>
      </c>
      <c r="AT243" s="24" t="s">
        <v>176</v>
      </c>
      <c r="AU243" s="24" t="s">
        <v>188</v>
      </c>
      <c r="AY243" s="24" t="s">
        <v>174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77</v>
      </c>
      <c r="BK243" s="232">
        <f>ROUND(I243*H243,2)</f>
        <v>0</v>
      </c>
      <c r="BL243" s="24" t="s">
        <v>181</v>
      </c>
      <c r="BM243" s="24" t="s">
        <v>606</v>
      </c>
    </row>
    <row r="244" s="1" customFormat="1" ht="16.5" customHeight="1">
      <c r="B244" s="46"/>
      <c r="C244" s="221" t="s">
        <v>375</v>
      </c>
      <c r="D244" s="221" t="s">
        <v>176</v>
      </c>
      <c r="E244" s="222" t="s">
        <v>2786</v>
      </c>
      <c r="F244" s="223" t="s">
        <v>2787</v>
      </c>
      <c r="G244" s="224" t="s">
        <v>384</v>
      </c>
      <c r="H244" s="225">
        <v>4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40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181</v>
      </c>
      <c r="AT244" s="24" t="s">
        <v>176</v>
      </c>
      <c r="AU244" s="24" t="s">
        <v>188</v>
      </c>
      <c r="AY244" s="24" t="s">
        <v>174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77</v>
      </c>
      <c r="BK244" s="232">
        <f>ROUND(I244*H244,2)</f>
        <v>0</v>
      </c>
      <c r="BL244" s="24" t="s">
        <v>181</v>
      </c>
      <c r="BM244" s="24" t="s">
        <v>610</v>
      </c>
    </row>
    <row r="245" s="1" customFormat="1" ht="16.5" customHeight="1">
      <c r="B245" s="46"/>
      <c r="C245" s="221" t="s">
        <v>612</v>
      </c>
      <c r="D245" s="221" t="s">
        <v>176</v>
      </c>
      <c r="E245" s="222" t="s">
        <v>2788</v>
      </c>
      <c r="F245" s="223" t="s">
        <v>2789</v>
      </c>
      <c r="G245" s="224" t="s">
        <v>384</v>
      </c>
      <c r="H245" s="225">
        <v>1</v>
      </c>
      <c r="I245" s="226"/>
      <c r="J245" s="227">
        <f>ROUND(I245*H245,2)</f>
        <v>0</v>
      </c>
      <c r="K245" s="223" t="s">
        <v>21</v>
      </c>
      <c r="L245" s="72"/>
      <c r="M245" s="228" t="s">
        <v>21</v>
      </c>
      <c r="N245" s="229" t="s">
        <v>40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181</v>
      </c>
      <c r="AT245" s="24" t="s">
        <v>176</v>
      </c>
      <c r="AU245" s="24" t="s">
        <v>188</v>
      </c>
      <c r="AY245" s="24" t="s">
        <v>174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77</v>
      </c>
      <c r="BK245" s="232">
        <f>ROUND(I245*H245,2)</f>
        <v>0</v>
      </c>
      <c r="BL245" s="24" t="s">
        <v>181</v>
      </c>
      <c r="BM245" s="24" t="s">
        <v>615</v>
      </c>
    </row>
    <row r="246" s="1" customFormat="1" ht="16.5" customHeight="1">
      <c r="B246" s="46"/>
      <c r="C246" s="221" t="s">
        <v>379</v>
      </c>
      <c r="D246" s="221" t="s">
        <v>176</v>
      </c>
      <c r="E246" s="222" t="s">
        <v>2790</v>
      </c>
      <c r="F246" s="223" t="s">
        <v>2791</v>
      </c>
      <c r="G246" s="224" t="s">
        <v>384</v>
      </c>
      <c r="H246" s="225">
        <v>1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40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181</v>
      </c>
      <c r="AT246" s="24" t="s">
        <v>176</v>
      </c>
      <c r="AU246" s="24" t="s">
        <v>188</v>
      </c>
      <c r="AY246" s="24" t="s">
        <v>174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77</v>
      </c>
      <c r="BK246" s="232">
        <f>ROUND(I246*H246,2)</f>
        <v>0</v>
      </c>
      <c r="BL246" s="24" t="s">
        <v>181</v>
      </c>
      <c r="BM246" s="24" t="s">
        <v>619</v>
      </c>
    </row>
    <row r="247" s="1" customFormat="1" ht="16.5" customHeight="1">
      <c r="B247" s="46"/>
      <c r="C247" s="221" t="s">
        <v>620</v>
      </c>
      <c r="D247" s="221" t="s">
        <v>176</v>
      </c>
      <c r="E247" s="222" t="s">
        <v>2792</v>
      </c>
      <c r="F247" s="223" t="s">
        <v>2793</v>
      </c>
      <c r="G247" s="224" t="s">
        <v>384</v>
      </c>
      <c r="H247" s="225">
        <v>1</v>
      </c>
      <c r="I247" s="226"/>
      <c r="J247" s="227">
        <f>ROUND(I247*H247,2)</f>
        <v>0</v>
      </c>
      <c r="K247" s="223" t="s">
        <v>21</v>
      </c>
      <c r="L247" s="72"/>
      <c r="M247" s="228" t="s">
        <v>21</v>
      </c>
      <c r="N247" s="229" t="s">
        <v>40</v>
      </c>
      <c r="O247" s="47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4" t="s">
        <v>181</v>
      </c>
      <c r="AT247" s="24" t="s">
        <v>176</v>
      </c>
      <c r="AU247" s="24" t="s">
        <v>188</v>
      </c>
      <c r="AY247" s="24" t="s">
        <v>174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77</v>
      </c>
      <c r="BK247" s="232">
        <f>ROUND(I247*H247,2)</f>
        <v>0</v>
      </c>
      <c r="BL247" s="24" t="s">
        <v>181</v>
      </c>
      <c r="BM247" s="24" t="s">
        <v>623</v>
      </c>
    </row>
    <row r="248" s="10" customFormat="1" ht="22.32" customHeight="1">
      <c r="B248" s="205"/>
      <c r="C248" s="206"/>
      <c r="D248" s="207" t="s">
        <v>68</v>
      </c>
      <c r="E248" s="219" t="s">
        <v>2794</v>
      </c>
      <c r="F248" s="219" t="s">
        <v>2794</v>
      </c>
      <c r="G248" s="206"/>
      <c r="H248" s="206"/>
      <c r="I248" s="209"/>
      <c r="J248" s="220">
        <f>BK248</f>
        <v>0</v>
      </c>
      <c r="K248" s="206"/>
      <c r="L248" s="211"/>
      <c r="M248" s="212"/>
      <c r="N248" s="213"/>
      <c r="O248" s="213"/>
      <c r="P248" s="214">
        <f>SUM(P249:P259)</f>
        <v>0</v>
      </c>
      <c r="Q248" s="213"/>
      <c r="R248" s="214">
        <f>SUM(R249:R259)</f>
        <v>0</v>
      </c>
      <c r="S248" s="213"/>
      <c r="T248" s="215">
        <f>SUM(T249:T259)</f>
        <v>0</v>
      </c>
      <c r="AR248" s="216" t="s">
        <v>77</v>
      </c>
      <c r="AT248" s="217" t="s">
        <v>68</v>
      </c>
      <c r="AU248" s="217" t="s">
        <v>79</v>
      </c>
      <c r="AY248" s="216" t="s">
        <v>174</v>
      </c>
      <c r="BK248" s="218">
        <f>SUM(BK249:BK259)</f>
        <v>0</v>
      </c>
    </row>
    <row r="249" s="1" customFormat="1" ht="16.5" customHeight="1">
      <c r="B249" s="46"/>
      <c r="C249" s="221" t="s">
        <v>385</v>
      </c>
      <c r="D249" s="221" t="s">
        <v>176</v>
      </c>
      <c r="E249" s="222" t="s">
        <v>2795</v>
      </c>
      <c r="F249" s="223" t="s">
        <v>2796</v>
      </c>
      <c r="G249" s="224" t="s">
        <v>384</v>
      </c>
      <c r="H249" s="225">
        <v>1</v>
      </c>
      <c r="I249" s="226"/>
      <c r="J249" s="227">
        <f>ROUND(I249*H249,2)</f>
        <v>0</v>
      </c>
      <c r="K249" s="223" t="s">
        <v>21</v>
      </c>
      <c r="L249" s="72"/>
      <c r="M249" s="228" t="s">
        <v>21</v>
      </c>
      <c r="N249" s="229" t="s">
        <v>40</v>
      </c>
      <c r="O249" s="4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4" t="s">
        <v>181</v>
      </c>
      <c r="AT249" s="24" t="s">
        <v>176</v>
      </c>
      <c r="AU249" s="24" t="s">
        <v>188</v>
      </c>
      <c r="AY249" s="24" t="s">
        <v>174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77</v>
      </c>
      <c r="BK249" s="232">
        <f>ROUND(I249*H249,2)</f>
        <v>0</v>
      </c>
      <c r="BL249" s="24" t="s">
        <v>181</v>
      </c>
      <c r="BM249" s="24" t="s">
        <v>627</v>
      </c>
    </row>
    <row r="250" s="1" customFormat="1" ht="16.5" customHeight="1">
      <c r="B250" s="46"/>
      <c r="C250" s="221" t="s">
        <v>628</v>
      </c>
      <c r="D250" s="221" t="s">
        <v>176</v>
      </c>
      <c r="E250" s="222" t="s">
        <v>2797</v>
      </c>
      <c r="F250" s="223" t="s">
        <v>2798</v>
      </c>
      <c r="G250" s="224" t="s">
        <v>384</v>
      </c>
      <c r="H250" s="225">
        <v>1</v>
      </c>
      <c r="I250" s="226"/>
      <c r="J250" s="227">
        <f>ROUND(I250*H250,2)</f>
        <v>0</v>
      </c>
      <c r="K250" s="223" t="s">
        <v>21</v>
      </c>
      <c r="L250" s="72"/>
      <c r="M250" s="228" t="s">
        <v>21</v>
      </c>
      <c r="N250" s="229" t="s">
        <v>40</v>
      </c>
      <c r="O250" s="47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4" t="s">
        <v>181</v>
      </c>
      <c r="AT250" s="24" t="s">
        <v>176</v>
      </c>
      <c r="AU250" s="24" t="s">
        <v>188</v>
      </c>
      <c r="AY250" s="24" t="s">
        <v>174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77</v>
      </c>
      <c r="BK250" s="232">
        <f>ROUND(I250*H250,2)</f>
        <v>0</v>
      </c>
      <c r="BL250" s="24" t="s">
        <v>181</v>
      </c>
      <c r="BM250" s="24" t="s">
        <v>631</v>
      </c>
    </row>
    <row r="251" s="1" customFormat="1" ht="16.5" customHeight="1">
      <c r="B251" s="46"/>
      <c r="C251" s="221" t="s">
        <v>388</v>
      </c>
      <c r="D251" s="221" t="s">
        <v>176</v>
      </c>
      <c r="E251" s="222" t="s">
        <v>2799</v>
      </c>
      <c r="F251" s="223" t="s">
        <v>2800</v>
      </c>
      <c r="G251" s="224" t="s">
        <v>384</v>
      </c>
      <c r="H251" s="225">
        <v>1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29" t="s">
        <v>40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181</v>
      </c>
      <c r="AT251" s="24" t="s">
        <v>176</v>
      </c>
      <c r="AU251" s="24" t="s">
        <v>188</v>
      </c>
      <c r="AY251" s="24" t="s">
        <v>174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77</v>
      </c>
      <c r="BK251" s="232">
        <f>ROUND(I251*H251,2)</f>
        <v>0</v>
      </c>
      <c r="BL251" s="24" t="s">
        <v>181</v>
      </c>
      <c r="BM251" s="24" t="s">
        <v>634</v>
      </c>
    </row>
    <row r="252" s="1" customFormat="1" ht="16.5" customHeight="1">
      <c r="B252" s="46"/>
      <c r="C252" s="221" t="s">
        <v>649</v>
      </c>
      <c r="D252" s="221" t="s">
        <v>176</v>
      </c>
      <c r="E252" s="222" t="s">
        <v>2801</v>
      </c>
      <c r="F252" s="223" t="s">
        <v>2802</v>
      </c>
      <c r="G252" s="224" t="s">
        <v>384</v>
      </c>
      <c r="H252" s="225">
        <v>1</v>
      </c>
      <c r="I252" s="226"/>
      <c r="J252" s="227">
        <f>ROUND(I252*H252,2)</f>
        <v>0</v>
      </c>
      <c r="K252" s="223" t="s">
        <v>21</v>
      </c>
      <c r="L252" s="72"/>
      <c r="M252" s="228" t="s">
        <v>21</v>
      </c>
      <c r="N252" s="229" t="s">
        <v>40</v>
      </c>
      <c r="O252" s="47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4" t="s">
        <v>181</v>
      </c>
      <c r="AT252" s="24" t="s">
        <v>176</v>
      </c>
      <c r="AU252" s="24" t="s">
        <v>188</v>
      </c>
      <c r="AY252" s="24" t="s">
        <v>174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77</v>
      </c>
      <c r="BK252" s="232">
        <f>ROUND(I252*H252,2)</f>
        <v>0</v>
      </c>
      <c r="BL252" s="24" t="s">
        <v>181</v>
      </c>
      <c r="BM252" s="24" t="s">
        <v>652</v>
      </c>
    </row>
    <row r="253" s="1" customFormat="1" ht="16.5" customHeight="1">
      <c r="B253" s="46"/>
      <c r="C253" s="221" t="s">
        <v>394</v>
      </c>
      <c r="D253" s="221" t="s">
        <v>176</v>
      </c>
      <c r="E253" s="222" t="s">
        <v>2803</v>
      </c>
      <c r="F253" s="223" t="s">
        <v>2804</v>
      </c>
      <c r="G253" s="224" t="s">
        <v>384</v>
      </c>
      <c r="H253" s="225">
        <v>1</v>
      </c>
      <c r="I253" s="226"/>
      <c r="J253" s="227">
        <f>ROUND(I253*H253,2)</f>
        <v>0</v>
      </c>
      <c r="K253" s="223" t="s">
        <v>21</v>
      </c>
      <c r="L253" s="72"/>
      <c r="M253" s="228" t="s">
        <v>21</v>
      </c>
      <c r="N253" s="229" t="s">
        <v>40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181</v>
      </c>
      <c r="AT253" s="24" t="s">
        <v>176</v>
      </c>
      <c r="AU253" s="24" t="s">
        <v>188</v>
      </c>
      <c r="AY253" s="24" t="s">
        <v>174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77</v>
      </c>
      <c r="BK253" s="232">
        <f>ROUND(I253*H253,2)</f>
        <v>0</v>
      </c>
      <c r="BL253" s="24" t="s">
        <v>181</v>
      </c>
      <c r="BM253" s="24" t="s">
        <v>655</v>
      </c>
    </row>
    <row r="254" s="1" customFormat="1" ht="16.5" customHeight="1">
      <c r="B254" s="46"/>
      <c r="C254" s="221" t="s">
        <v>657</v>
      </c>
      <c r="D254" s="221" t="s">
        <v>176</v>
      </c>
      <c r="E254" s="222" t="s">
        <v>2805</v>
      </c>
      <c r="F254" s="223" t="s">
        <v>2806</v>
      </c>
      <c r="G254" s="224" t="s">
        <v>384</v>
      </c>
      <c r="H254" s="225">
        <v>1</v>
      </c>
      <c r="I254" s="226"/>
      <c r="J254" s="227">
        <f>ROUND(I254*H254,2)</f>
        <v>0</v>
      </c>
      <c r="K254" s="223" t="s">
        <v>21</v>
      </c>
      <c r="L254" s="72"/>
      <c r="M254" s="228" t="s">
        <v>21</v>
      </c>
      <c r="N254" s="229" t="s">
        <v>40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181</v>
      </c>
      <c r="AT254" s="24" t="s">
        <v>176</v>
      </c>
      <c r="AU254" s="24" t="s">
        <v>188</v>
      </c>
      <c r="AY254" s="24" t="s">
        <v>174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77</v>
      </c>
      <c r="BK254" s="232">
        <f>ROUND(I254*H254,2)</f>
        <v>0</v>
      </c>
      <c r="BL254" s="24" t="s">
        <v>181</v>
      </c>
      <c r="BM254" s="24" t="s">
        <v>660</v>
      </c>
    </row>
    <row r="255" s="1" customFormat="1" ht="16.5" customHeight="1">
      <c r="B255" s="46"/>
      <c r="C255" s="221" t="s">
        <v>399</v>
      </c>
      <c r="D255" s="221" t="s">
        <v>176</v>
      </c>
      <c r="E255" s="222" t="s">
        <v>2807</v>
      </c>
      <c r="F255" s="223" t="s">
        <v>2808</v>
      </c>
      <c r="G255" s="224" t="s">
        <v>384</v>
      </c>
      <c r="H255" s="225">
        <v>1</v>
      </c>
      <c r="I255" s="226"/>
      <c r="J255" s="227">
        <f>ROUND(I255*H255,2)</f>
        <v>0</v>
      </c>
      <c r="K255" s="223" t="s">
        <v>21</v>
      </c>
      <c r="L255" s="72"/>
      <c r="M255" s="228" t="s">
        <v>21</v>
      </c>
      <c r="N255" s="229" t="s">
        <v>40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181</v>
      </c>
      <c r="AT255" s="24" t="s">
        <v>176</v>
      </c>
      <c r="AU255" s="24" t="s">
        <v>188</v>
      </c>
      <c r="AY255" s="24" t="s">
        <v>174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77</v>
      </c>
      <c r="BK255" s="232">
        <f>ROUND(I255*H255,2)</f>
        <v>0</v>
      </c>
      <c r="BL255" s="24" t="s">
        <v>181</v>
      </c>
      <c r="BM255" s="24" t="s">
        <v>664</v>
      </c>
    </row>
    <row r="256" s="1" customFormat="1" ht="16.5" customHeight="1">
      <c r="B256" s="46"/>
      <c r="C256" s="221" t="s">
        <v>666</v>
      </c>
      <c r="D256" s="221" t="s">
        <v>176</v>
      </c>
      <c r="E256" s="222" t="s">
        <v>2809</v>
      </c>
      <c r="F256" s="223" t="s">
        <v>2810</v>
      </c>
      <c r="G256" s="224" t="s">
        <v>384</v>
      </c>
      <c r="H256" s="225">
        <v>1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40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181</v>
      </c>
      <c r="AT256" s="24" t="s">
        <v>176</v>
      </c>
      <c r="AU256" s="24" t="s">
        <v>188</v>
      </c>
      <c r="AY256" s="24" t="s">
        <v>174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77</v>
      </c>
      <c r="BK256" s="232">
        <f>ROUND(I256*H256,2)</f>
        <v>0</v>
      </c>
      <c r="BL256" s="24" t="s">
        <v>181</v>
      </c>
      <c r="BM256" s="24" t="s">
        <v>669</v>
      </c>
    </row>
    <row r="257" s="1" customFormat="1" ht="16.5" customHeight="1">
      <c r="B257" s="46"/>
      <c r="C257" s="221" t="s">
        <v>404</v>
      </c>
      <c r="D257" s="221" t="s">
        <v>176</v>
      </c>
      <c r="E257" s="222" t="s">
        <v>2811</v>
      </c>
      <c r="F257" s="223" t="s">
        <v>2812</v>
      </c>
      <c r="G257" s="224" t="s">
        <v>384</v>
      </c>
      <c r="H257" s="225">
        <v>1</v>
      </c>
      <c r="I257" s="226"/>
      <c r="J257" s="227">
        <f>ROUND(I257*H257,2)</f>
        <v>0</v>
      </c>
      <c r="K257" s="223" t="s">
        <v>21</v>
      </c>
      <c r="L257" s="72"/>
      <c r="M257" s="228" t="s">
        <v>21</v>
      </c>
      <c r="N257" s="229" t="s">
        <v>40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181</v>
      </c>
      <c r="AT257" s="24" t="s">
        <v>176</v>
      </c>
      <c r="AU257" s="24" t="s">
        <v>188</v>
      </c>
      <c r="AY257" s="24" t="s">
        <v>174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77</v>
      </c>
      <c r="BK257" s="232">
        <f>ROUND(I257*H257,2)</f>
        <v>0</v>
      </c>
      <c r="BL257" s="24" t="s">
        <v>181</v>
      </c>
      <c r="BM257" s="24" t="s">
        <v>673</v>
      </c>
    </row>
    <row r="258" s="1" customFormat="1" ht="16.5" customHeight="1">
      <c r="B258" s="46"/>
      <c r="C258" s="221" t="s">
        <v>675</v>
      </c>
      <c r="D258" s="221" t="s">
        <v>176</v>
      </c>
      <c r="E258" s="222" t="s">
        <v>2813</v>
      </c>
      <c r="F258" s="223" t="s">
        <v>2814</v>
      </c>
      <c r="G258" s="224" t="s">
        <v>384</v>
      </c>
      <c r="H258" s="225">
        <v>1</v>
      </c>
      <c r="I258" s="226"/>
      <c r="J258" s="227">
        <f>ROUND(I258*H258,2)</f>
        <v>0</v>
      </c>
      <c r="K258" s="223" t="s">
        <v>21</v>
      </c>
      <c r="L258" s="72"/>
      <c r="M258" s="228" t="s">
        <v>21</v>
      </c>
      <c r="N258" s="229" t="s">
        <v>40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181</v>
      </c>
      <c r="AT258" s="24" t="s">
        <v>176</v>
      </c>
      <c r="AU258" s="24" t="s">
        <v>188</v>
      </c>
      <c r="AY258" s="24" t="s">
        <v>174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77</v>
      </c>
      <c r="BK258" s="232">
        <f>ROUND(I258*H258,2)</f>
        <v>0</v>
      </c>
      <c r="BL258" s="24" t="s">
        <v>181</v>
      </c>
      <c r="BM258" s="24" t="s">
        <v>678</v>
      </c>
    </row>
    <row r="259" s="1" customFormat="1" ht="16.5" customHeight="1">
      <c r="B259" s="46"/>
      <c r="C259" s="221" t="s">
        <v>407</v>
      </c>
      <c r="D259" s="221" t="s">
        <v>176</v>
      </c>
      <c r="E259" s="222" t="s">
        <v>2815</v>
      </c>
      <c r="F259" s="223" t="s">
        <v>2816</v>
      </c>
      <c r="G259" s="224" t="s">
        <v>384</v>
      </c>
      <c r="H259" s="225">
        <v>1</v>
      </c>
      <c r="I259" s="226"/>
      <c r="J259" s="227">
        <f>ROUND(I259*H259,2)</f>
        <v>0</v>
      </c>
      <c r="K259" s="223" t="s">
        <v>21</v>
      </c>
      <c r="L259" s="72"/>
      <c r="M259" s="228" t="s">
        <v>21</v>
      </c>
      <c r="N259" s="277" t="s">
        <v>40</v>
      </c>
      <c r="O259" s="278"/>
      <c r="P259" s="279">
        <f>O259*H259</f>
        <v>0</v>
      </c>
      <c r="Q259" s="279">
        <v>0</v>
      </c>
      <c r="R259" s="279">
        <f>Q259*H259</f>
        <v>0</v>
      </c>
      <c r="S259" s="279">
        <v>0</v>
      </c>
      <c r="T259" s="280">
        <f>S259*H259</f>
        <v>0</v>
      </c>
      <c r="AR259" s="24" t="s">
        <v>181</v>
      </c>
      <c r="AT259" s="24" t="s">
        <v>176</v>
      </c>
      <c r="AU259" s="24" t="s">
        <v>188</v>
      </c>
      <c r="AY259" s="24" t="s">
        <v>174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77</v>
      </c>
      <c r="BK259" s="232">
        <f>ROUND(I259*H259,2)</f>
        <v>0</v>
      </c>
      <c r="BL259" s="24" t="s">
        <v>181</v>
      </c>
      <c r="BM259" s="24" t="s">
        <v>682</v>
      </c>
    </row>
    <row r="260" s="1" customFormat="1" ht="6.96" customHeight="1">
      <c r="B260" s="67"/>
      <c r="C260" s="68"/>
      <c r="D260" s="68"/>
      <c r="E260" s="68"/>
      <c r="F260" s="68"/>
      <c r="G260" s="68"/>
      <c r="H260" s="68"/>
      <c r="I260" s="166"/>
      <c r="J260" s="68"/>
      <c r="K260" s="68"/>
      <c r="L260" s="72"/>
    </row>
  </sheetData>
  <sheetProtection sheet="1" autoFilter="0" formatColumns="0" formatRows="0" objects="1" scenarios="1" spinCount="100000" saltValue="Cu9Nkq6kB35wOnLa047J14d2Gu7DA1ITEv0vYJlc4bcoQQkmhm7sbFw/ctITGEcZG1HTw4vI7JUkJi1ZjfsnkA==" hashValue="A7QOVYRAoi/bEFRlRgW2D1yrp38zVn5/l/OUuGDxZe+xP0uj2uSiPhVzHsBlXAWcJhwyw2j4PfHBmw1t0Loq+w==" algorithmName="SHA-512" password="CC35"/>
  <autoFilter ref="C87:K259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2017-09-08T14:21:22Z</dcterms:created>
  <dcterms:modified xsi:type="dcterms:W3CDTF">2017-09-08T14:22:01Z</dcterms:modified>
</cp:coreProperties>
</file>