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codeName="ThisWorkbook"/>
  <bookViews>
    <workbookView xWindow="65416" yWindow="65416" windowWidth="29040" windowHeight="15840" activeTab="0"/>
  </bookViews>
  <sheets>
    <sheet name="Položkové rozpočty" sheetId="1" r:id="rId1"/>
  </sheets>
  <definedNames>
    <definedName name="ROR">#REF!</definedName>
    <definedName name="SazbaDaně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<sst xmlns="http://schemas.openxmlformats.org/spreadsheetml/2006/main" count="79" uniqueCount="48">
  <si>
    <t>Zadejte podrobnosti do tabulky přínosů, která začíná v buňce napravo. Další pokyny najdete v buňce A24.</t>
  </si>
  <si>
    <t>Zadejte podrobnosti do tabulky náklady, která začíná v buňce napravo. V buňkách se vzorci se hodnoty počítají automaticky. Další pokyn je v buňce A32.</t>
  </si>
  <si>
    <t>V tabulce celkem hodnot, která začíná v buňce napravo, se hodnoty počítají automaticky. Další pokyn je v buňce A40.</t>
  </si>
  <si>
    <t>DPH 21%</t>
  </si>
  <si>
    <t>Celkem s DPH</t>
  </si>
  <si>
    <t>Sloupec2</t>
  </si>
  <si>
    <t xml:space="preserve">Celkem </t>
  </si>
  <si>
    <t>Celkem bez DPH</t>
  </si>
  <si>
    <t>Počet MD/ks</t>
  </si>
  <si>
    <t>Cena za MD/ks</t>
  </si>
  <si>
    <t>Řízení projektu</t>
  </si>
  <si>
    <t>Výměna telefonní ústředny v objektu Zenklova 1/35, Praha 8</t>
  </si>
  <si>
    <t>Telefonní ústředna UNIFY HiPath 4000 verze 10</t>
  </si>
  <si>
    <t>Řízení EcoServer Simplex v 19" provedení + 19" účastnické boxy</t>
  </si>
  <si>
    <t>Karta ISDN30 (60 - 90 hlasových kanálů pro propojení s objekty  U Meteoru 6, U Synagogy 2 - repasované karty DIUN2 (výměna za stávající DIUS2, které již nejsou použitelné), v případě požadavku na 90 hlasových kanálů je nutný ještě jeden pár optických kabelů mezi objekty Zenklova 1/35 a U Meteoru 6</t>
  </si>
  <si>
    <t>Karta 8 analogových státních linek TMANI (náhrada za stávající nepoužitelnou TMBD)</t>
  </si>
  <si>
    <t>48 digitálních pobočkových linek (1x stávající karta SLMO 24, 1x dodávka repasované karty SLMO 24 - náhrada za nepoužitelnou kartu SLMB, navýšení digitálních pobočkových linek o 8)</t>
  </si>
  <si>
    <t>72 analogových pobočkových linek - stávající karty SLMA 24 - 3x</t>
  </si>
  <si>
    <t>120 licencí - migrace ze stávající telefonní ústředny</t>
  </si>
  <si>
    <t>SSP 3Y</t>
  </si>
  <si>
    <t>Montážní materiál</t>
  </si>
  <si>
    <t xml:space="preserve">AMOM - optické převodníky repasované </t>
  </si>
  <si>
    <t>Vyzváněč RG - repasovaný</t>
  </si>
  <si>
    <t>Digitální telefonní přístroj optiPoint 500 repasovaný (náhrada za nepoužitelné digitální přístroje optiset a set)</t>
  </si>
  <si>
    <t>Rozvaděč 19" - 600 x 800 mm, 42 U, ventilační jednotka, rozebíratelný</t>
  </si>
  <si>
    <t>Perforovaná police 1U - 350 mm</t>
  </si>
  <si>
    <t>Technická dokumentace</t>
  </si>
  <si>
    <t>Demontáž stávající telefonní ústředny včetně příslušenství a montáž nové telefonní ústředny včetně příslušenství na stávající hlavní rozvod / rozvod strukturované kabeláže</t>
  </si>
  <si>
    <t>Demontáž nepoužitelných telefonních přístrojů, montáž nových telefonních přístrojů</t>
  </si>
  <si>
    <t>Generování systému</t>
  </si>
  <si>
    <t>Konfigurace a nastavení dodávaných systémů a aplikací dle požadavků</t>
  </si>
  <si>
    <t>Aplikační napojení na infrastrukturu zákazníka přes standardizovaná rozhraní</t>
  </si>
  <si>
    <t>Záložní napájení - stávající</t>
  </si>
  <si>
    <t>Import uživatelských dat</t>
  </si>
  <si>
    <t>Odzkoušení</t>
  </si>
  <si>
    <t>Dopravné, režie</t>
  </si>
  <si>
    <t xml:space="preserve">Poznámka: V objektu je stávající telefonní ústředna SIEMENS Hicom 300E, tato telefonní ústředna je zapojena do sítě telefonních ústředen propojených jedním vláknem optických kabelů SM. Telefonní ústředny jsou zapojeny v řadě za sebou: U Synagogy 2 - Hicom 300E, Zenklova 1/35 - Hicom 300E - U Meteoru 6 - HiPath 4000 - řídící ústředna, připojení do VTS, U Meteoru - Hicom 300E. Dodavatel musí zajistit po výměně předmětné ústředny fungování celé sítě ústředen, tj. případně provést i úpravy ostatních ústředen. Stávající hlavní rozvody, rozvaděče strukturované kabeláže, kabeláž, telefonní přístroje a ostatní příslušenství zůstává původní.  Vzhledem k tomu, že se jedná o úpravu telefonní ústředny tak ze stávající telefonní ústředny SIEMENS Hicom 300E budou využity následující prvky:   </t>
  </si>
  <si>
    <t>stávající tarifikační software (tarifikace probíhá přes telefonní ústřednu SIEMENS HiPath 4000 (U Meteroru 6)</t>
  </si>
  <si>
    <t>Výměna telefonní ústředny v objektu U Meteoru 8, Praha 8</t>
  </si>
  <si>
    <t>Karta ISDN30 - 30 - 60 hlasových kanálů pro propojení s objektem  U Meteoru 6 - repasovaná karty DIUN2 (výměna za stávající DIUS2, které již nejsou použitelné), v případě požadavku na 60 hlasových kanálů je nutný ještě jeden pár optických kabelů mezi objekty U Meteoru 6 a U Meteoru 8</t>
  </si>
  <si>
    <t>24 digitálních pobočkových linek (1x stávající karta SLMO 24)</t>
  </si>
  <si>
    <t xml:space="preserve">Poznámka: V objektu je stávající telefonní ústředna SIEMENS Hicom 300E, tato telefonní ústředna je zapojena do sítě telefonních ústředen propojených jedním vláknem optických kabelů SM. Telefonní ústředny jsou zapojeny v řadě za sebou: U Synagogy 2 - Hicom 300E, Zenklova 1/35 - Hicom 300E - U Meteoru 6 - HiPath 4000 - řídící ústředna, připojení do VTS, U Meteoru - Hicom 300E. Dodavatel musí zajistit po výměně předmětné ústředny fungování celé sítě ústředen, tj. případně provést i úpravy ostatních ústředen. Stávající hlavní rozvody, rozvaděče strukturované kabeláže, kabeláž, telefonní přístroje a ostatní příslušenství zůstává původní. Vzhledem k tomu, že se jedná o úpravu telefonní ústředny tak ze stávající telefonní ústředny SIEMENS Hicom 300E budou využity následující prvky:                                                                          </t>
  </si>
  <si>
    <t>144 analogových pobočkových linek - stávající karty SLMA 24 - 5 x</t>
  </si>
  <si>
    <t>144 licencí - migrace ze stávající telefonní ústředny</t>
  </si>
  <si>
    <t>Nabídková cena za výměnu telefonní ústředny v objektu Zenklova 1/35, Praha 8 (v Kč bez DPH)</t>
  </si>
  <si>
    <t>Nabídková cena za výměnu telefonní ústředny v objektu U Meteoru 8, Praha 8 (v Kč bez DPH)</t>
  </si>
  <si>
    <t>Celková nabídková cena v Kč bez DPH</t>
  </si>
  <si>
    <t>Celková nabídková cena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</si>
</sst>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Kč&quot;;[Red]\-#,##0.0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6" formatCode="#,##0.00\ &quot;Kč&quot;"/>
    <numFmt numFmtId="177" formatCode="General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6"/>
      <color theme="3"/>
      <name val="Arial"/>
      <family val="2"/>
      <scheme val="major"/>
    </font>
    <font>
      <b/>
      <sz val="11"/>
      <color theme="1" tint="0.14996999502182007"/>
      <name val="Arial"/>
      <family val="2"/>
      <scheme val="maj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Protection="0">
      <alignment horizontal="left" vertical="center"/>
    </xf>
    <xf numFmtId="0" fontId="4" fillId="0" borderId="2" applyNumberFormat="0" applyFill="0" applyProtection="0">
      <alignment horizontal="left" vertical="center"/>
    </xf>
    <xf numFmtId="0" fontId="3" fillId="0" borderId="3" applyNumberFormat="0" applyFill="0" applyProtection="0">
      <alignment horizontal="left" vertical="center"/>
    </xf>
    <xf numFmtId="0" fontId="5" fillId="2" borderId="0" applyNumberFormat="0" applyBorder="0" applyProtection="0">
      <alignment horizontal="left" vertical="center"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33" borderId="0" xfId="0" applyFill="1"/>
    <xf numFmtId="0" fontId="6" fillId="0" borderId="0" xfId="0" applyFont="1"/>
    <xf numFmtId="8" fontId="0" fillId="0" borderId="0" xfId="0" applyNumberFormat="1"/>
    <xf numFmtId="8" fontId="0" fillId="34" borderId="10" xfId="0" applyNumberFormat="1" applyFill="1" applyBorder="1"/>
    <xf numFmtId="0" fontId="0" fillId="33" borderId="0" xfId="0" applyFill="1" applyAlignment="1">
      <alignment horizontal="center"/>
    </xf>
    <xf numFmtId="8" fontId="0" fillId="0" borderId="0" xfId="0" applyNumberFormat="1" applyFont="1"/>
    <xf numFmtId="0" fontId="0" fillId="33" borderId="0" xfId="0" applyFont="1" applyFill="1" applyAlignment="1">
      <alignment horizontal="center"/>
    </xf>
    <xf numFmtId="8" fontId="0" fillId="0" borderId="0" xfId="26" applyNumberFormat="1" applyFont="1"/>
    <xf numFmtId="8" fontId="0" fillId="34" borderId="11" xfId="0" applyNumberFormat="1" applyFill="1" applyBorder="1"/>
    <xf numFmtId="8" fontId="0" fillId="34" borderId="12" xfId="0" applyNumberFormat="1" applyFont="1" applyFill="1" applyBorder="1"/>
    <xf numFmtId="0" fontId="18" fillId="35" borderId="0" xfId="0" applyFont="1" applyFill="1" applyBorder="1" applyAlignment="1">
      <alignment horizontal="left" vertical="center" wrapText="1"/>
    </xf>
    <xf numFmtId="166" fontId="0" fillId="35" borderId="0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right"/>
    </xf>
    <xf numFmtId="8" fontId="0" fillId="35" borderId="0" xfId="0" applyNumberFormat="1" applyFont="1" applyFill="1" applyBorder="1" applyAlignment="1">
      <alignment horizontal="right" vertical="center" wrapText="1"/>
    </xf>
    <xf numFmtId="8" fontId="0" fillId="34" borderId="0" xfId="0" applyNumberFormat="1" applyFont="1" applyFill="1" applyBorder="1"/>
    <xf numFmtId="0" fontId="0" fillId="35" borderId="0" xfId="0" applyFont="1" applyFill="1" applyBorder="1" applyAlignment="1">
      <alignment wrapText="1"/>
    </xf>
    <xf numFmtId="8" fontId="0" fillId="0" borderId="0" xfId="0" applyNumberFormat="1" applyFont="1"/>
    <xf numFmtId="44" fontId="0" fillId="0" borderId="0" xfId="0" applyNumberFormat="1" applyFont="1"/>
    <xf numFmtId="0" fontId="0" fillId="0" borderId="0" xfId="0" applyFont="1" applyBorder="1" applyAlignment="1">
      <alignment wrapText="1"/>
    </xf>
    <xf numFmtId="8" fontId="0" fillId="34" borderId="13" xfId="0" applyNumberFormat="1" applyFont="1" applyFill="1" applyBorder="1"/>
    <xf numFmtId="0" fontId="0" fillId="35" borderId="0" xfId="0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Font="1" applyAlignment="1">
      <alignment horizontal="right" vertical="center"/>
    </xf>
    <xf numFmtId="8" fontId="0" fillId="0" borderId="0" xfId="0" applyNumberFormat="1" applyFont="1" applyAlignment="1">
      <alignment horizontal="right" vertical="center"/>
    </xf>
    <xf numFmtId="8" fontId="0" fillId="0" borderId="0" xfId="26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3" borderId="0" xfId="0" applyFont="1" applyFill="1" applyAlignment="1">
      <alignment horizontal="center"/>
    </xf>
    <xf numFmtId="8" fontId="0" fillId="0" borderId="0" xfId="0" applyNumberFormat="1" applyFont="1"/>
    <xf numFmtId="8" fontId="0" fillId="0" borderId="0" xfId="26" applyNumberFormat="1" applyFont="1"/>
    <xf numFmtId="0" fontId="18" fillId="35" borderId="0" xfId="0" applyFont="1" applyFill="1" applyAlignment="1">
      <alignment horizontal="left" vertical="center" wrapText="1"/>
    </xf>
    <xf numFmtId="8" fontId="0" fillId="34" borderId="12" xfId="0" applyNumberFormat="1" applyFont="1" applyFill="1" applyBorder="1"/>
    <xf numFmtId="0" fontId="0" fillId="35" borderId="0" xfId="0" applyFont="1" applyFill="1" applyAlignment="1">
      <alignment horizontal="center" vertical="center" wrapText="1"/>
    </xf>
    <xf numFmtId="166" fontId="0" fillId="35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right" vertical="center"/>
    </xf>
    <xf numFmtId="8" fontId="0" fillId="0" borderId="0" xfId="0" applyNumberFormat="1" applyFont="1" applyAlignment="1">
      <alignment horizontal="right" vertical="center"/>
    </xf>
    <xf numFmtId="8" fontId="0" fillId="0" borderId="0" xfId="26" applyNumberFormat="1" applyFont="1" applyAlignment="1">
      <alignment horizontal="right" vertical="center"/>
    </xf>
    <xf numFmtId="0" fontId="0" fillId="35" borderId="0" xfId="0" applyFont="1" applyFill="1" applyAlignment="1">
      <alignment wrapText="1"/>
    </xf>
    <xf numFmtId="8" fontId="0" fillId="34" borderId="0" xfId="0" applyNumberFormat="1" applyFont="1" applyFill="1"/>
    <xf numFmtId="8" fontId="0" fillId="35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wrapText="1"/>
    </xf>
    <xf numFmtId="8" fontId="0" fillId="34" borderId="13" xfId="0" applyNumberFormat="1" applyFont="1" applyFill="1" applyBorder="1"/>
    <xf numFmtId="0" fontId="0" fillId="0" borderId="0" xfId="0" applyFont="1" applyAlignment="1">
      <alignment horizontal="center"/>
    </xf>
    <xf numFmtId="4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7" fillId="0" borderId="20" xfId="0" applyFont="1" applyBorder="1"/>
    <xf numFmtId="0" fontId="7" fillId="0" borderId="21" xfId="0" applyFont="1" applyBorder="1"/>
    <xf numFmtId="0" fontId="7" fillId="36" borderId="22" xfId="0" applyFont="1" applyFill="1" applyBorder="1"/>
    <xf numFmtId="0" fontId="0" fillId="36" borderId="23" xfId="0" applyFill="1" applyBorder="1"/>
    <xf numFmtId="8" fontId="7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8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36" borderId="28" xfId="0" applyFont="1" applyFill="1" applyBorder="1" applyAlignment="1">
      <alignment/>
    </xf>
    <xf numFmtId="8" fontId="7" fillId="36" borderId="29" xfId="0" applyNumberFormat="1" applyFont="1" applyFill="1" applyBorder="1" applyAlignment="1">
      <alignment horizont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Čárka" xfId="24"/>
    <cellStyle name="Čárky bez des. míst" xfId="25"/>
    <cellStyle name="Měna" xfId="26"/>
    <cellStyle name="Měny bez des. míst" xfId="27"/>
    <cellStyle name="Procenta" xfId="28"/>
    <cellStyle name="Název" xfId="29"/>
    <cellStyle name="Správně" xfId="30"/>
    <cellStyle name="Špatně" xfId="31"/>
    <cellStyle name="Neutrální" xfId="32"/>
    <cellStyle name="Vstup" xfId="33"/>
    <cellStyle name="Výstup" xfId="34"/>
    <cellStyle name="Výpočet" xfId="35"/>
    <cellStyle name="Propojená buňka" xfId="36"/>
    <cellStyle name="Kontrolní buňka" xfId="37"/>
    <cellStyle name="Text upozornění" xfId="38"/>
    <cellStyle name="Poznámka" xfId="39"/>
    <cellStyle name="Vysvětlující text" xfId="40"/>
    <cellStyle name="Celkem" xfId="41"/>
    <cellStyle name="Zvýraznění 1" xfId="42"/>
    <cellStyle name="20 % – Zvýraznění 1" xfId="43"/>
    <cellStyle name="40 % – Zvýraznění 1" xfId="44"/>
    <cellStyle name="60 % – Zvýraznění 1" xfId="45"/>
    <cellStyle name="Zvýraznění 2" xfId="46"/>
    <cellStyle name="20 % – Zvýraznění 2" xfId="47"/>
    <cellStyle name="40 % – Zvýraznění 2" xfId="48"/>
    <cellStyle name="60 % – Zvýraznění 2" xfId="49"/>
    <cellStyle name="Zvýraznění 3" xfId="50"/>
    <cellStyle name="20 % – Zvýraznění 3" xfId="51"/>
    <cellStyle name="40 % – Zvýraznění 3" xfId="52"/>
    <cellStyle name="60 % – Zvýraznění 3" xfId="53"/>
    <cellStyle name="Zvýraznění 4" xfId="54"/>
    <cellStyle name="20 % – Zvýraznění 4" xfId="55"/>
    <cellStyle name="40 % – Zvýraznění 4" xfId="56"/>
    <cellStyle name="60 % – Zvýraznění 4" xfId="57"/>
    <cellStyle name="Zvýraznění 5" xfId="58"/>
    <cellStyle name="20 % – Zvýraznění 5" xfId="59"/>
    <cellStyle name="40 % – Zvýraznění 5" xfId="60"/>
    <cellStyle name="60 % – Zvýraznění 5" xfId="61"/>
    <cellStyle name="Zvýraznění 6" xfId="62"/>
    <cellStyle name="20 % – Zvýraznění 6" xfId="63"/>
    <cellStyle name="40 % – Zvýraznění 6" xfId="64"/>
    <cellStyle name="60 % – Zvýraznění 6" xfId="65"/>
  </cellStyles>
  <dxfs count="32">
    <dxf>
      <numFmt numFmtId="44" formatCode="_-* #,##0.00\ &quot;Kč&quot;_-;\-* #,##0.00\ &quot;Kč&quot;_-;_-* &quot;-&quot;??\ &quot;Kč&quot;_-;_-@_-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44" formatCode="_-* #,##0.00\ &quot;Kč&quot;_-;\-* #,##0.00\ &quot;Kč&quot;_-;_-* &quot;-&quot;??\ &quot;Kč&quot;_-;_-@_-"/>
    </dxf>
    <dxf>
      <numFmt numFmtId="8" formatCode="#,##0.00\ &quot;Kč&quot;;[Red]\-#,##0.00\ &quot;Kč&quot;"/>
    </dxf>
    <dxf>
      <numFmt numFmtId="8" formatCode="#,##0.00\ &quot;Kč&quot;;[Red]\-#,##0.00\ &quot;Kč&quot;"/>
    </dxf>
    <dxf>
      <alignment horizontal="center" vertical="bottom" textRotation="0" wrapText="1" shrinkToFit="1" readingOrder="0"/>
    </dxf>
    <dxf>
      <numFmt numFmtId="8" formatCode="#,##0.00\ &quot;Kč&quot;;[Red]\-#,##0.00\ &quot;Kč&quot;"/>
      <fill>
        <patternFill patternType="solid">
          <bgColor theme="1" tint="0.34999001026153564"/>
        </patternFill>
      </fill>
      <border>
        <left style="thin">
          <color theme="1" tint="0.34999001026153564"/>
        </left>
        <right style="thin">
          <color theme="1" tint="0.34999001026153564"/>
        </right>
        <top style="thin">
          <color theme="1" tint="0.34999001026153564"/>
        </top>
        <bottom style="thin">
          <color theme="1" tint="0.34999001026153564"/>
        </bottom>
      </border>
    </dxf>
    <dxf>
      <numFmt numFmtId="44" formatCode="_-* #,##0.00\ &quot;Kč&quot;_-;\-* #,##0.00\ &quot;Kč&quot;_-;_-* &quot;-&quot;??\ &quot;Kč&quot;_-;_-@_-"/>
      <alignment horizontal="right" vertical="bottom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numFmt numFmtId="44" formatCode="_-* #,##0.00\ &quot;Kč&quot;_-;\-* #,##0.00\ &quot;Kč&quot;_-;_-* &quot;-&quot;??\ &quot;Kč&quot;_-;_-@_-"/>
    </dxf>
    <dxf>
      <numFmt numFmtId="8" formatCode="#,##0.00\ &quot;Kč&quot;;[Red]\-#,##0.00\ &quot;Kč&quot;"/>
    </dxf>
    <dxf>
      <numFmt numFmtId="8" formatCode="#,##0.00\ &quot;Kč&quot;;[Red]\-#,##0.00\ &quot;Kč&quot;"/>
    </dxf>
    <dxf>
      <numFmt numFmtId="177" formatCode="General"/>
      <alignment horizontal="center" vertical="bottom" textRotation="0" wrapText="1" shrinkToFit="1" readingOrder="0"/>
    </dxf>
    <dxf>
      <numFmt numFmtId="8" formatCode="#,##0.00\ &quot;Kč&quot;;[Red]\-#,##0.00\ &quot;Kč&quot;"/>
      <fill>
        <patternFill patternType="solid">
          <bgColor theme="1" tint="0.34999001026153564"/>
        </patternFill>
      </fill>
      <border>
        <left style="thin">
          <color theme="1" tint="0.34999001026153564"/>
        </left>
        <right style="thin">
          <color theme="1" tint="0.34999001026153564"/>
        </right>
        <top style="thin">
          <color theme="1" tint="0.34999001026153564"/>
        </top>
        <bottom style="thin">
          <color theme="1" tint="0.34999001026153564"/>
        </bottom>
      </border>
    </dxf>
    <dxf>
      <font>
        <b val="0"/>
        <i val="0"/>
        <u val="none"/>
        <strike val="0"/>
        <sz val="11"/>
        <name val="Calibri"/>
        <color theme="1"/>
      </font>
      <numFmt numFmtId="8" formatCode="#,##0.00\ &quot;Kč&quot;;[Red]\-#,##0.00\ &quot;Kč&quot;"/>
    </dxf>
    <dxf>
      <font>
        <b val="0"/>
        <i val="0"/>
        <u val="none"/>
        <strike val="0"/>
        <sz val="11"/>
        <name val="Calibri"/>
        <color theme="1"/>
      </font>
      <numFmt numFmtId="8" formatCode="#,##0.00\ &quot;Kč&quot;;[Red]\-#,##0.00\ &quot;Kč&quot;"/>
    </dxf>
    <dxf>
      <font>
        <b val="0"/>
        <i val="0"/>
        <u val="none"/>
        <strike val="0"/>
        <sz val="11"/>
        <name val="Calibri"/>
        <color theme="1"/>
      </font>
      <numFmt numFmtId="8" formatCode="#,##0.00\ &quot;Kč&quot;;[Red]\-#,##0.00\ &quot;Kč&quot;"/>
    </dxf>
    <dxf>
      <font>
        <b val="0"/>
        <i val="0"/>
        <u val="none"/>
        <strike val="0"/>
        <sz val="11"/>
        <name val="Calibri"/>
        <color theme="1"/>
      </font>
      <numFmt numFmtId="8" formatCode="#,##0.00\ &quot;Kč&quot;;[Red]\-#,##0.00\ &quot;Kč&quot;"/>
    </dxf>
    <dxf>
      <font>
        <b val="0"/>
        <i val="0"/>
        <u val="none"/>
        <strike val="0"/>
        <sz val="11"/>
        <name val="Calibri"/>
        <color theme="1"/>
      </font>
      <numFmt numFmtId="177" formatCode="General"/>
      <alignment horizontal="center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8" formatCode="#,##0.00\ &quot;Kč&quot;;[Red]\-#,##0.00\ &quot;Kč&quot;"/>
      <fill>
        <patternFill patternType="solid">
          <bgColor theme="1" tint="0.34999001026153564"/>
        </patternFill>
      </fill>
      <border>
        <left style="thin">
          <color theme="1" tint="0.34999001026153564"/>
        </left>
        <right/>
        <top style="thin">
          <color theme="1" tint="0.34999001026153564"/>
        </top>
        <bottom style="thin">
          <color theme="1" tint="0.34999001026153564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general" vertical="bottom" textRotation="0" wrapText="1" shrinkToFit="1" readingOrder="0"/>
      <border>
        <right style="thin">
          <color theme="1" tint="0.34999001026153564"/>
        </right>
      </border>
    </dxf>
    <dxf>
      <font>
        <b val="0"/>
        <i val="0"/>
        <u val="none"/>
        <strike val="0"/>
        <sz val="11"/>
        <name val="Calibri"/>
        <color theme="1"/>
      </font>
    </dxf>
    <dxf>
      <font>
        <b val="0"/>
        <i val="0"/>
        <u val="none"/>
        <strike val="0"/>
        <sz val="11"/>
        <name val="Calibri"/>
        <color theme="1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solid">
          <bgColor theme="5" tint="-0.4999699890613556"/>
        </patternFill>
      </fill>
    </dxf>
    <dxf>
      <font>
        <b val="0"/>
        <i val="0"/>
        <u val="none"/>
        <strike val="0"/>
        <sz val="11"/>
        <name val="Calibri"/>
        <color theme="1"/>
      </font>
      <numFmt numFmtId="8" formatCode="#,##0.00\ &quot;Kč&quot;;[Red]\-#,##0.00\ &quot;Kč&quot;"/>
    </dxf>
    <dxf>
      <font>
        <b val="0"/>
        <i val="0"/>
        <u val="none"/>
        <strike val="0"/>
        <sz val="11"/>
        <name val="Calibri"/>
        <color theme="1"/>
      </font>
      <numFmt numFmtId="8" formatCode="#,##0.00\ &quot;Kč&quot;;[Red]\-#,##0.00\ &quot;Kč&quot;"/>
    </dxf>
    <dxf>
      <font>
        <b val="0"/>
        <i val="0"/>
        <u val="none"/>
        <strike val="0"/>
        <sz val="11"/>
        <name val="Calibri"/>
        <color theme="1"/>
      </font>
      <numFmt numFmtId="8" formatCode="#,##0.00\ &quot;Kč&quot;;[Red]\-#,##0.00\ &quot;Kč&quot;"/>
    </dxf>
    <dxf>
      <font>
        <b val="0"/>
        <i val="0"/>
        <u val="none"/>
        <strike val="0"/>
        <sz val="11"/>
        <name val="Calibri"/>
        <color theme="1"/>
      </font>
      <numFmt numFmtId="8" formatCode="#,##0.00\ &quot;Kč&quot;;[Red]\-#,##0.00\ &quot;Kč&quot;"/>
    </dxf>
    <dxf>
      <font>
        <b val="0"/>
        <i val="0"/>
        <u val="none"/>
        <strike val="0"/>
        <sz val="11"/>
        <name val="Calibri"/>
        <color theme="1"/>
      </font>
      <numFmt numFmtId="177" formatCode="General"/>
      <alignment horizontal="center" textRotation="0" wrapText="1" shrinkToFit="1" readingOrder="0"/>
      <border>
        <left style="thin"/>
        <right/>
        <top/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8" formatCode="#,##0.00\ &quot;Kč&quot;;[Red]\-#,##0.00\ &quot;Kč&quot;"/>
      <fill>
        <patternFill patternType="solid">
          <bgColor theme="1" tint="0.34999001026153564"/>
        </patternFill>
      </fill>
      <border>
        <left style="thin">
          <color theme="1" tint="0.34999001026153564"/>
        </left>
        <right/>
        <top style="thin">
          <color theme="1" tint="0.34999001026153564"/>
        </top>
        <bottom style="thin">
          <color theme="1" tint="0.34999001026153564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general" vertical="bottom" textRotation="0" wrapText="1" shrinkToFit="1" readingOrder="0"/>
      <border>
        <right style="thin">
          <color theme="1" tint="0.34999001026153564"/>
        </right>
      </border>
    </dxf>
    <dxf>
      <font>
        <b val="0"/>
        <i val="0"/>
        <u val="none"/>
        <strike val="0"/>
        <sz val="11"/>
        <name val="Calibri"/>
        <color theme="1"/>
      </font>
    </dxf>
    <dxf>
      <font>
        <b val="0"/>
        <i val="0"/>
        <u val="none"/>
        <strike val="0"/>
        <sz val="11"/>
        <name val="Calibri"/>
        <color theme="1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solid">
          <bgColor theme="5" tint="-0.499969989061355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Příspěvky" displayName="Příspěvky" ref="B1:H25" totalsRowCount="1" headerRowDxfId="31" dataDxfId="30" totalsRowDxfId="29">
  <autoFilter ref="B1:H24"/>
  <tableColumns count="7">
    <tableColumn id="1" name="Výměna telefonní ústředny v objektu Zenklova 1/35, Praha 8" dataDxfId="28" totalsRowLabel="Celkem "/>
    <tableColumn id="2" name="Sloupec2" dataDxfId="27" totalsRowDxfId="11"/>
    <tableColumn id="3" name="Počet MD/ks" dataDxfId="26" totalsRowDxfId="10"/>
    <tableColumn id="4" name="Cena za MD/ks" dataDxfId="25" totalsRowDxfId="9"/>
    <tableColumn id="5" name="Celkem bez DPH" dataDxfId="24" totalsRowFunction="sum" totalsRowDxfId="8">
      <calculatedColumnFormula>Příspěvky[[#This Row],[Počet MD/ks]]*Příspěvky[[#This Row],[Cena za MD/ks]]</calculatedColumnFormula>
    </tableColumn>
    <tableColumn id="6" name="DPH 21%" dataDxfId="23" totalsRowFunction="sum" totalsRowDxfId="7">
      <calculatedColumnFormula>Příspěvky[[#This Row],[Celkem bez DPH]]/100*21</calculatedColumnFormula>
    </tableColumn>
    <tableColumn id="7" name="Celkem s DPH" dataDxfId="22" totalsRowFunction="sum" totalsRowDxfId="6">
      <calculatedColumnFormula>Příspěvky[[#This Row],[DPH 21%]]+Příspěvky[[#This Row],[Celkem bez DPH]]</calculatedColumn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1" name="Příspěvky2" displayName="Příspěvky2" ref="B35:H58" totalsRowCount="1" headerRowDxfId="21" dataDxfId="20" totalsRowDxfId="19">
  <autoFilter ref="B35:H57"/>
  <tableColumns count="7">
    <tableColumn id="1" name="Výměna telefonní ústředny v objektu U Meteoru 8, Praha 8" dataDxfId="18" totalsRowLabel="Celkem "/>
    <tableColumn id="2" name="Sloupec2" dataDxfId="17" totalsRowDxfId="5"/>
    <tableColumn id="3" name="Počet MD/ks" dataDxfId="16" totalsRowDxfId="4"/>
    <tableColumn id="4" name="Cena za MD/ks" dataDxfId="15" totalsRowDxfId="3"/>
    <tableColumn id="5" name="Celkem bez DPH" dataDxfId="14" totalsRowFunction="sum" totalsRowDxfId="2">
      <calculatedColumnFormula>Příspěvky2[[#This Row],[Počet MD/ks]]*Příspěvky2[[#This Row],[Cena za MD/ks]]</calculatedColumnFormula>
    </tableColumn>
    <tableColumn id="6" name="DPH 21%" dataDxfId="13" totalsRowFunction="sum" totalsRowDxfId="1">
      <calculatedColumnFormula>Příspěvky2[[#This Row],[Celkem bez DPH]]/100*21</calculatedColumnFormula>
    </tableColumn>
    <tableColumn id="7" name="Celkem s DPH" dataDxfId="12" totalsRowFunction="sum" totalsRowDxfId="0">
      <calculatedColumnFormula>Příspěvky2[[#This Row],[DPH 21%]]+Příspěvky2[[#This Row],[Celkem bez DPH]]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rtgage refinancing">
  <a:themeElements>
    <a:clrScheme name="Website budget tool">
      <a:dk1>
        <a:srgbClr val="000000"/>
      </a:dk1>
      <a:lt1>
        <a:sysClr val="window" lastClr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Web site budget too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H68"/>
  <sheetViews>
    <sheetView showGridLines="0" tabSelected="1" workbookViewId="0" topLeftCell="A43">
      <selection activeCell="F60" sqref="F60"/>
    </sheetView>
  </sheetViews>
  <sheetFormatPr defaultColWidth="9.140625" defaultRowHeight="15"/>
  <cols>
    <col min="1" max="1" width="1.7109375" style="3" customWidth="1"/>
    <col min="2" max="2" width="95.57421875" style="0" customWidth="1"/>
    <col min="3" max="3" width="1.1484375" style="0" hidden="1" customWidth="1"/>
    <col min="4" max="4" width="16.7109375" style="27" customWidth="1"/>
    <col min="5" max="8" width="16.7109375" style="0" customWidth="1"/>
  </cols>
  <sheetData>
    <row r="1" spans="1:8" ht="15">
      <c r="A1" s="3" t="s">
        <v>0</v>
      </c>
      <c r="B1" s="2" t="s">
        <v>11</v>
      </c>
      <c r="C1" s="2" t="s">
        <v>5</v>
      </c>
      <c r="D1" s="6" t="s">
        <v>8</v>
      </c>
      <c r="E1" s="6" t="s">
        <v>9</v>
      </c>
      <c r="F1" s="6" t="s">
        <v>7</v>
      </c>
      <c r="G1" s="8" t="s">
        <v>3</v>
      </c>
      <c r="H1" s="8" t="s">
        <v>4</v>
      </c>
    </row>
    <row r="2" spans="2:8" ht="15">
      <c r="B2" s="20" t="s">
        <v>12</v>
      </c>
      <c r="C2" s="21"/>
      <c r="D2" s="25">
        <v>1</v>
      </c>
      <c r="E2" s="18">
        <v>0</v>
      </c>
      <c r="F2" s="7">
        <f>Příspěvky[[#This Row],[Počet MD/ks]]*Příspěvky[[#This Row],[Cena za MD/ks]]</f>
        <v>0</v>
      </c>
      <c r="G2" s="9">
        <f>Příspěvky[[#This Row],[Celkem bez DPH]]/100*21</f>
        <v>0</v>
      </c>
      <c r="H2" s="9">
        <f>Příspěvky[[#This Row],[DPH 21%]]+Příspěvky[[#This Row],[Celkem bez DPH]]</f>
        <v>0</v>
      </c>
    </row>
    <row r="3" spans="2:8" ht="15" customHeight="1">
      <c r="B3" s="12" t="s">
        <v>13</v>
      </c>
      <c r="C3" s="11"/>
      <c r="D3" s="22">
        <v>20</v>
      </c>
      <c r="E3" s="13">
        <v>0</v>
      </c>
      <c r="F3" s="7">
        <f>Příspěvky[[#This Row],[Počet MD/ks]]*Příspěvky[[#This Row],[Cena za MD/ks]]</f>
        <v>0</v>
      </c>
      <c r="G3" s="9">
        <f>Příspěvky[[#This Row],[Celkem bez DPH]]/100*21</f>
        <v>0</v>
      </c>
      <c r="H3" s="9">
        <f>Příspěvky[[#This Row],[DPH 21%]]+Příspěvky[[#This Row],[Celkem bez DPH]]</f>
        <v>0</v>
      </c>
    </row>
    <row r="4" spans="2:8" ht="45">
      <c r="B4" s="20" t="s">
        <v>14</v>
      </c>
      <c r="C4" s="21"/>
      <c r="D4" s="31">
        <v>2</v>
      </c>
      <c r="E4" s="28">
        <v>0</v>
      </c>
      <c r="F4" s="29">
        <f>Příspěvky[[#This Row],[Počet MD/ks]]*Příspěvky[[#This Row],[Cena za MD/ks]]</f>
        <v>0</v>
      </c>
      <c r="G4" s="30">
        <f>Příspěvky[[#This Row],[Celkem bez DPH]]/100*21</f>
        <v>0</v>
      </c>
      <c r="H4" s="30">
        <f>Příspěvky[[#This Row],[DPH 21%]]+Příspěvky[[#This Row],[Celkem bez DPH]]</f>
        <v>0</v>
      </c>
    </row>
    <row r="5" spans="2:8" ht="15">
      <c r="B5" s="12" t="s">
        <v>15</v>
      </c>
      <c r="C5" s="11"/>
      <c r="D5" s="22">
        <v>1</v>
      </c>
      <c r="E5" s="13">
        <v>0</v>
      </c>
      <c r="F5" s="7">
        <f>Příspěvky[[#This Row],[Počet MD/ks]]*Příspěvky[[#This Row],[Cena za MD/ks]]</f>
        <v>0</v>
      </c>
      <c r="G5" s="9">
        <f>Příspěvky[[#This Row],[Celkem bez DPH]]/100*21</f>
        <v>0</v>
      </c>
      <c r="H5" s="9">
        <f>Příspěvky[[#This Row],[DPH 21%]]+Příspěvky[[#This Row],[Celkem bez DPH]]</f>
        <v>0</v>
      </c>
    </row>
    <row r="6" spans="2:8" ht="30">
      <c r="B6" s="20" t="s">
        <v>16</v>
      </c>
      <c r="C6" s="21"/>
      <c r="D6" s="31">
        <v>1</v>
      </c>
      <c r="E6" s="28">
        <v>0</v>
      </c>
      <c r="F6" s="29">
        <f>Příspěvky[[#This Row],[Počet MD/ks]]*Příspěvky[[#This Row],[Cena za MD/ks]]</f>
        <v>0</v>
      </c>
      <c r="G6" s="30">
        <f>Příspěvky[[#This Row],[Celkem bez DPH]]/100*21</f>
        <v>0</v>
      </c>
      <c r="H6" s="30">
        <f>Příspěvky[[#This Row],[DPH 21%]]+Příspěvky[[#This Row],[Celkem bez DPH]]</f>
        <v>0</v>
      </c>
    </row>
    <row r="7" spans="2:8" ht="15">
      <c r="B7" s="17" t="s">
        <v>19</v>
      </c>
      <c r="C7" s="16"/>
      <c r="D7" s="23">
        <v>1</v>
      </c>
      <c r="E7" s="15">
        <v>0</v>
      </c>
      <c r="F7" s="7">
        <f>Příspěvky[[#This Row],[Počet MD/ks]]*Příspěvky[[#This Row],[Cena za MD/ks]]</f>
        <v>0</v>
      </c>
      <c r="G7" s="9">
        <f>Příspěvky[[#This Row],[Celkem bez DPH]]/100*21</f>
        <v>0</v>
      </c>
      <c r="H7" s="9">
        <f>Příspěvky[[#This Row],[DPH 21%]]+Příspěvky[[#This Row],[Celkem bez DPH]]</f>
        <v>0</v>
      </c>
    </row>
    <row r="8" spans="2:8" ht="15">
      <c r="B8" s="20" t="s">
        <v>20</v>
      </c>
      <c r="C8" s="21"/>
      <c r="D8" s="25">
        <v>1</v>
      </c>
      <c r="E8" s="18">
        <v>0</v>
      </c>
      <c r="F8" s="7">
        <f>Příspěvky[[#This Row],[Počet MD/ks]]*Příspěvky[[#This Row],[Cena za MD/ks]]</f>
        <v>0</v>
      </c>
      <c r="G8" s="9">
        <f>Příspěvky[[#This Row],[Celkem bez DPH]]/100*21</f>
        <v>0</v>
      </c>
      <c r="H8" s="9">
        <f>Příspěvky[[#This Row],[DPH 21%]]+Příspěvky[[#This Row],[Celkem bez DPH]]</f>
        <v>0</v>
      </c>
    </row>
    <row r="9" spans="2:8" ht="15">
      <c r="B9" s="12" t="s">
        <v>21</v>
      </c>
      <c r="C9" s="11"/>
      <c r="D9" s="22">
        <v>8</v>
      </c>
      <c r="E9" s="13">
        <v>0</v>
      </c>
      <c r="F9" s="7">
        <f>Příspěvky[[#This Row],[Počet MD/ks]]*Příspěvky[[#This Row],[Cena za MD/ks]]</f>
        <v>0</v>
      </c>
      <c r="G9" s="9">
        <f>Příspěvky[[#This Row],[Celkem bez DPH]]/100*21</f>
        <v>0</v>
      </c>
      <c r="H9" s="9">
        <f>Příspěvky[[#This Row],[DPH 21%]]+Příspěvky[[#This Row],[Celkem bez DPH]]</f>
        <v>0</v>
      </c>
    </row>
    <row r="10" spans="2:8" ht="15">
      <c r="B10" s="20" t="s">
        <v>22</v>
      </c>
      <c r="C10" s="21"/>
      <c r="D10" s="25">
        <v>1</v>
      </c>
      <c r="E10" s="18">
        <v>0</v>
      </c>
      <c r="F10" s="7">
        <f>Příspěvky[[#This Row],[Počet MD/ks]]*Příspěvky[[#This Row],[Cena za MD/ks]]</f>
        <v>0</v>
      </c>
      <c r="G10" s="9">
        <f>Příspěvky[[#This Row],[Celkem bez DPH]]/100*21</f>
        <v>0</v>
      </c>
      <c r="H10" s="9">
        <f>Příspěvky[[#This Row],[DPH 21%]]+Příspěvky[[#This Row],[Celkem bez DPH]]</f>
        <v>0</v>
      </c>
    </row>
    <row r="11" spans="2:8" ht="30">
      <c r="B11" s="12" t="s">
        <v>23</v>
      </c>
      <c r="C11" s="11"/>
      <c r="D11" s="22">
        <v>20</v>
      </c>
      <c r="E11" s="13">
        <v>0</v>
      </c>
      <c r="F11" s="29">
        <f>Příspěvky[[#This Row],[Počet MD/ks]]*Příspěvky[[#This Row],[Cena za MD/ks]]</f>
        <v>0</v>
      </c>
      <c r="G11" s="30">
        <f>Příspěvky[[#This Row],[Celkem bez DPH]]/100*21</f>
        <v>0</v>
      </c>
      <c r="H11" s="30">
        <f>Příspěvky[[#This Row],[DPH 21%]]+Příspěvky[[#This Row],[Celkem bez DPH]]</f>
        <v>0</v>
      </c>
    </row>
    <row r="12" spans="1:8" ht="15">
      <c r="A12" s="3" t="s">
        <v>1</v>
      </c>
      <c r="B12" s="20" t="s">
        <v>24</v>
      </c>
      <c r="C12" s="21"/>
      <c r="D12" s="25">
        <v>1</v>
      </c>
      <c r="E12" s="18">
        <v>0</v>
      </c>
      <c r="F12" s="7">
        <f>Příspěvky[[#This Row],[Počet MD/ks]]*Příspěvky[[#This Row],[Cena za MD/ks]]</f>
        <v>0</v>
      </c>
      <c r="G12" s="9">
        <f>Příspěvky[[#This Row],[Celkem bez DPH]]/100*21</f>
        <v>0</v>
      </c>
      <c r="H12" s="9">
        <f>Příspěvky[[#This Row],[DPH 21%]]+Příspěvky[[#This Row],[Celkem bez DPH]]</f>
        <v>0</v>
      </c>
    </row>
    <row r="13" spans="2:8" ht="15">
      <c r="B13" s="12" t="s">
        <v>25</v>
      </c>
      <c r="C13" s="11"/>
      <c r="D13" s="22">
        <v>1</v>
      </c>
      <c r="E13" s="13">
        <v>0</v>
      </c>
      <c r="F13" s="7">
        <f>Příspěvky[[#This Row],[Počet MD/ks]]*Příspěvky[[#This Row],[Cena za MD/ks]]</f>
        <v>0</v>
      </c>
      <c r="G13" s="9">
        <f>Příspěvky[[#This Row],[Celkem bez DPH]]/100*21</f>
        <v>0</v>
      </c>
      <c r="H13" s="9">
        <f>Příspěvky[[#This Row],[DPH 21%]]+Příspěvky[[#This Row],[Celkem bez DPH]]</f>
        <v>0</v>
      </c>
    </row>
    <row r="14" spans="2:8" ht="15">
      <c r="B14" s="20" t="s">
        <v>10</v>
      </c>
      <c r="C14" s="21"/>
      <c r="D14" s="25">
        <v>1</v>
      </c>
      <c r="E14" s="18">
        <v>0</v>
      </c>
      <c r="F14" s="7">
        <f>Příspěvky[[#This Row],[Počet MD/ks]]*Příspěvky[[#This Row],[Cena za MD/ks]]</f>
        <v>0</v>
      </c>
      <c r="G14" s="9">
        <f>Příspěvky[[#This Row],[Celkem bez DPH]]/100*21</f>
        <v>0</v>
      </c>
      <c r="H14" s="9">
        <f>Příspěvky[[#This Row],[DPH 21%]]+Příspěvky[[#This Row],[Celkem bez DPH]]</f>
        <v>0</v>
      </c>
    </row>
    <row r="15" spans="2:8" ht="15">
      <c r="B15" s="20" t="s">
        <v>26</v>
      </c>
      <c r="C15" s="21"/>
      <c r="D15" s="25">
        <v>1</v>
      </c>
      <c r="E15" s="18">
        <v>0</v>
      </c>
      <c r="F15" s="7">
        <f>Příspěvky[[#This Row],[Počet MD/ks]]*Příspěvky[[#This Row],[Cena za MD/ks]]</f>
        <v>0</v>
      </c>
      <c r="G15" s="9">
        <f>Příspěvky[[#This Row],[Celkem bez DPH]]/100*21</f>
        <v>0</v>
      </c>
      <c r="H15" s="9">
        <f>Příspěvky[[#This Row],[DPH 21%]]+Příspěvky[[#This Row],[Celkem bez DPH]]</f>
        <v>0</v>
      </c>
    </row>
    <row r="16" spans="2:8" ht="30">
      <c r="B16" s="20" t="s">
        <v>27</v>
      </c>
      <c r="C16" s="21"/>
      <c r="D16" s="25">
        <v>1</v>
      </c>
      <c r="E16" s="28">
        <v>0</v>
      </c>
      <c r="F16" s="29">
        <f>Příspěvky[[#This Row],[Počet MD/ks]]*Příspěvky[[#This Row],[Cena za MD/ks]]</f>
        <v>0</v>
      </c>
      <c r="G16" s="30">
        <f>Příspěvky[[#This Row],[Celkem bez DPH]]/100*21</f>
        <v>0</v>
      </c>
      <c r="H16" s="30">
        <f>Příspěvky[[#This Row],[DPH 21%]]+Příspěvky[[#This Row],[Celkem bez DPH]]</f>
        <v>0</v>
      </c>
    </row>
    <row r="17" spans="2:8" ht="15">
      <c r="B17" s="20" t="s">
        <v>28</v>
      </c>
      <c r="C17" s="21"/>
      <c r="D17" s="25">
        <v>1</v>
      </c>
      <c r="E17" s="18">
        <v>0</v>
      </c>
      <c r="F17" s="7">
        <f>Příspěvky[[#This Row],[Počet MD/ks]]*Příspěvky[[#This Row],[Cena za MD/ks]]</f>
        <v>0</v>
      </c>
      <c r="G17" s="9">
        <f>Příspěvky[[#This Row],[Celkem bez DPH]]/100*21</f>
        <v>0</v>
      </c>
      <c r="H17" s="9">
        <f>Příspěvky[[#This Row],[DPH 21%]]+Příspěvky[[#This Row],[Celkem bez DPH]]</f>
        <v>0</v>
      </c>
    </row>
    <row r="18" spans="2:8" ht="15">
      <c r="B18" s="20" t="s">
        <v>29</v>
      </c>
      <c r="C18" s="21"/>
      <c r="D18" s="25">
        <v>1</v>
      </c>
      <c r="E18" s="18">
        <v>0</v>
      </c>
      <c r="F18" s="7">
        <f>Příspěvky[[#This Row],[Počet MD/ks]]*Příspěvky[[#This Row],[Cena za MD/ks]]</f>
        <v>0</v>
      </c>
      <c r="G18" s="9">
        <f>Příspěvky[[#This Row],[Celkem bez DPH]]/100*21</f>
        <v>0</v>
      </c>
      <c r="H18" s="9">
        <f>Příspěvky[[#This Row],[DPH 21%]]+Příspěvky[[#This Row],[Celkem bez DPH]]</f>
        <v>0</v>
      </c>
    </row>
    <row r="19" spans="2:8" ht="15">
      <c r="B19" s="20" t="s">
        <v>30</v>
      </c>
      <c r="C19" s="21"/>
      <c r="D19" s="25">
        <v>1</v>
      </c>
      <c r="E19" s="18">
        <v>0</v>
      </c>
      <c r="F19" s="7">
        <f>Příspěvky[[#This Row],[Počet MD/ks]]*Příspěvky[[#This Row],[Cena za MD/ks]]</f>
        <v>0</v>
      </c>
      <c r="G19" s="9">
        <f>Příspěvky[[#This Row],[Celkem bez DPH]]/100*21</f>
        <v>0</v>
      </c>
      <c r="H19" s="9">
        <f>Příspěvky[[#This Row],[DPH 21%]]+Příspěvky[[#This Row],[Celkem bez DPH]]</f>
        <v>0</v>
      </c>
    </row>
    <row r="20" spans="1:8" ht="15">
      <c r="A20" s="3" t="s">
        <v>2</v>
      </c>
      <c r="B20" s="20" t="s">
        <v>31</v>
      </c>
      <c r="C20" s="21"/>
      <c r="D20" s="25">
        <v>1</v>
      </c>
      <c r="E20" s="18">
        <v>0</v>
      </c>
      <c r="F20" s="7">
        <f>Příspěvky[[#This Row],[Počet MD/ks]]*Příspěvky[[#This Row],[Cena za MD/ks]]</f>
        <v>0</v>
      </c>
      <c r="G20" s="9">
        <f>Příspěvky[[#This Row],[Celkem bez DPH]]/100*21</f>
        <v>0</v>
      </c>
      <c r="H20" s="9">
        <f>Příspěvky[[#This Row],[DPH 21%]]+Příspěvky[[#This Row],[Celkem bez DPH]]</f>
        <v>0</v>
      </c>
    </row>
    <row r="21" spans="2:8" ht="15">
      <c r="B21" s="20" t="s">
        <v>32</v>
      </c>
      <c r="C21" s="21"/>
      <c r="D21" s="25">
        <v>1</v>
      </c>
      <c r="E21" s="18">
        <v>0</v>
      </c>
      <c r="F21" s="7">
        <f>Příspěvky[[#This Row],[Počet MD/ks]]*Příspěvky[[#This Row],[Cena za MD/ks]]</f>
        <v>0</v>
      </c>
      <c r="G21" s="9">
        <f>Příspěvky[[#This Row],[Celkem bez DPH]]/100*21</f>
        <v>0</v>
      </c>
      <c r="H21" s="9">
        <f>Příspěvky[[#This Row],[DPH 21%]]+Příspěvky[[#This Row],[Celkem bez DPH]]</f>
        <v>0</v>
      </c>
    </row>
    <row r="22" spans="2:8" ht="15">
      <c r="B22" s="1" t="s">
        <v>33</v>
      </c>
      <c r="C22" s="10"/>
      <c r="D22" s="24">
        <v>1</v>
      </c>
      <c r="E22" s="4">
        <v>0</v>
      </c>
      <c r="F22" s="4">
        <f>Příspěvky[[#This Row],[Počet MD/ks]]*Příspěvky[[#This Row],[Cena za MD/ks]]</f>
        <v>0</v>
      </c>
      <c r="G22" s="7">
        <f>Příspěvky[[#This Row],[Celkem bez DPH]]/100*21</f>
        <v>0</v>
      </c>
      <c r="H22" s="7">
        <f>Příspěvky[[#This Row],[DPH 21%]]+Příspěvky[[#This Row],[Celkem bez DPH]]</f>
        <v>0</v>
      </c>
    </row>
    <row r="23" spans="2:8" ht="15">
      <c r="B23" s="20" t="s">
        <v>34</v>
      </c>
      <c r="C23" s="21"/>
      <c r="D23" s="25">
        <v>1</v>
      </c>
      <c r="E23" s="18">
        <v>0</v>
      </c>
      <c r="F23" s="18">
        <f>Příspěvky[[#This Row],[Počet MD/ks]]*Příspěvky[[#This Row],[Cena za MD/ks]]</f>
        <v>0</v>
      </c>
      <c r="G23" s="18">
        <f>Příspěvky[[#This Row],[Celkem bez DPH]]/100*21</f>
        <v>0</v>
      </c>
      <c r="H23" s="18">
        <f>Příspěvky[[#This Row],[DPH 21%]]+Příspěvky[[#This Row],[Celkem bez DPH]]</f>
        <v>0</v>
      </c>
    </row>
    <row r="24" spans="2:8" ht="15">
      <c r="B24" s="20" t="s">
        <v>35</v>
      </c>
      <c r="C24" s="21"/>
      <c r="D24" s="25">
        <v>1</v>
      </c>
      <c r="E24" s="18">
        <v>0</v>
      </c>
      <c r="F24" s="18">
        <f>Příspěvky[[#This Row],[Počet MD/ks]]*Příspěvky[[#This Row],[Cena za MD/ks]]</f>
        <v>0</v>
      </c>
      <c r="G24" s="18">
        <f>Příspěvky[[#This Row],[Celkem bez DPH]]/100*21</f>
        <v>0</v>
      </c>
      <c r="H24" s="18">
        <f>Příspěvky[[#This Row],[DPH 21%]]+Příspěvky[[#This Row],[Celkem bez DPH]]</f>
        <v>0</v>
      </c>
    </row>
    <row r="25" spans="2:8" ht="15">
      <c r="B25" t="s">
        <v>6</v>
      </c>
      <c r="C25" s="5"/>
      <c r="D25" s="26"/>
      <c r="E25" s="4"/>
      <c r="F25" s="4">
        <f>SUBTOTAL(109,[Celkem bez DPH])</f>
        <v>0</v>
      </c>
      <c r="G25" s="19">
        <f>SUBTOTAL(109,[DPH 21%])</f>
        <v>0</v>
      </c>
      <c r="H25" s="14">
        <f>SUBTOTAL(109,[Celkem s DPH])</f>
        <v>0</v>
      </c>
    </row>
    <row r="27" ht="120">
      <c r="B27" s="32" t="s">
        <v>36</v>
      </c>
    </row>
    <row r="28" ht="15">
      <c r="B28" s="33" t="s">
        <v>17</v>
      </c>
    </row>
    <row r="29" ht="15">
      <c r="B29" s="34" t="s">
        <v>18</v>
      </c>
    </row>
    <row r="30" ht="15">
      <c r="B30" s="35" t="s">
        <v>37</v>
      </c>
    </row>
    <row r="31" ht="24.75" customHeight="1">
      <c r="B31" s="55"/>
    </row>
    <row r="32" ht="15">
      <c r="B32" s="55"/>
    </row>
    <row r="35" spans="1:8" ht="15">
      <c r="A35" s="3" t="s">
        <v>0</v>
      </c>
      <c r="B35" s="2" t="s">
        <v>38</v>
      </c>
      <c r="C35" s="2" t="s">
        <v>5</v>
      </c>
      <c r="D35" s="6" t="s">
        <v>8</v>
      </c>
      <c r="E35" s="6" t="s">
        <v>9</v>
      </c>
      <c r="F35" s="6" t="s">
        <v>7</v>
      </c>
      <c r="G35" s="36" t="s">
        <v>3</v>
      </c>
      <c r="H35" s="36" t="s">
        <v>4</v>
      </c>
    </row>
    <row r="36" spans="2:8" ht="15">
      <c r="B36" s="1" t="s">
        <v>12</v>
      </c>
      <c r="C36" s="10"/>
      <c r="D36" s="27">
        <v>1</v>
      </c>
      <c r="E36" s="4">
        <v>0</v>
      </c>
      <c r="F36" s="37">
        <f>Příspěvky2[[#This Row],[Počet MD/ks]]*Příspěvky2[[#This Row],[Cena za MD/ks]]</f>
        <v>0</v>
      </c>
      <c r="G36" s="38">
        <f>Příspěvky2[[#This Row],[Celkem bez DPH]]/100*21</f>
        <v>0</v>
      </c>
      <c r="H36" s="38">
        <f>Příspěvky2[[#This Row],[DPH 21%]]+Příspěvky2[[#This Row],[Celkem bez DPH]]</f>
        <v>0</v>
      </c>
    </row>
    <row r="37" spans="2:8" ht="15" customHeight="1">
      <c r="B37" s="39" t="s">
        <v>13</v>
      </c>
      <c r="C37" s="40"/>
      <c r="D37" s="41">
        <v>20</v>
      </c>
      <c r="E37" s="42">
        <v>0</v>
      </c>
      <c r="F37" s="37">
        <f>Příspěvky2[[#This Row],[Počet MD/ks]]*Příspěvky2[[#This Row],[Cena za MD/ks]]</f>
        <v>0</v>
      </c>
      <c r="G37" s="38">
        <f>Příspěvky2[[#This Row],[Celkem bez DPH]]/100*21</f>
        <v>0</v>
      </c>
      <c r="H37" s="38">
        <f>Příspěvky2[[#This Row],[DPH 21%]]+Příspěvky2[[#This Row],[Celkem bez DPH]]</f>
        <v>0</v>
      </c>
    </row>
    <row r="38" spans="2:8" ht="45">
      <c r="B38" s="1" t="s">
        <v>39</v>
      </c>
      <c r="C38" s="10"/>
      <c r="D38" s="43">
        <v>2</v>
      </c>
      <c r="E38" s="44">
        <v>0</v>
      </c>
      <c r="F38" s="45">
        <f>Příspěvky2[[#This Row],[Počet MD/ks]]*Příspěvky2[[#This Row],[Cena za MD/ks]]</f>
        <v>0</v>
      </c>
      <c r="G38" s="46">
        <f>Příspěvky2[[#This Row],[Celkem bez DPH]]/100*21</f>
        <v>0</v>
      </c>
      <c r="H38" s="46">
        <f>Příspěvky2[[#This Row],[DPH 21%]]+Příspěvky2[[#This Row],[Celkem bez DPH]]</f>
        <v>0</v>
      </c>
    </row>
    <row r="39" spans="2:8" ht="15">
      <c r="B39" s="39" t="s">
        <v>15</v>
      </c>
      <c r="C39" s="40"/>
      <c r="D39" s="41">
        <v>1</v>
      </c>
      <c r="E39" s="42">
        <v>0</v>
      </c>
      <c r="F39" s="37">
        <f>Příspěvky2[[#This Row],[Počet MD/ks]]*Příspěvky2[[#This Row],[Cena za MD/ks]]</f>
        <v>0</v>
      </c>
      <c r="G39" s="38">
        <f>Příspěvky2[[#This Row],[Celkem bez DPH]]/100*21</f>
        <v>0</v>
      </c>
      <c r="H39" s="38">
        <f>Příspěvky2[[#This Row],[DPH 21%]]+Příspěvky2[[#This Row],[Celkem bez DPH]]</f>
        <v>0</v>
      </c>
    </row>
    <row r="40" spans="2:8" ht="15">
      <c r="B40" s="1" t="s">
        <v>40</v>
      </c>
      <c r="C40" s="10"/>
      <c r="D40" s="27">
        <v>1</v>
      </c>
      <c r="E40" s="4">
        <v>0</v>
      </c>
      <c r="F40" s="37">
        <f>Příspěvky2[[#This Row],[Počet MD/ks]]*Příspěvky2[[#This Row],[Cena za MD/ks]]</f>
        <v>0</v>
      </c>
      <c r="G40" s="38">
        <f>Příspěvky2[[#This Row],[Celkem bez DPH]]/100*21</f>
        <v>0</v>
      </c>
      <c r="H40" s="38">
        <f>Příspěvky2[[#This Row],[DPH 21%]]+Příspěvky2[[#This Row],[Celkem bez DPH]]</f>
        <v>0</v>
      </c>
    </row>
    <row r="41" spans="2:8" ht="15">
      <c r="B41" s="47" t="s">
        <v>19</v>
      </c>
      <c r="C41" s="48"/>
      <c r="D41" s="41">
        <v>1</v>
      </c>
      <c r="E41" s="49">
        <v>0</v>
      </c>
      <c r="F41" s="37">
        <f>Příspěvky2[[#This Row],[Počet MD/ks]]*Příspěvky2[[#This Row],[Cena za MD/ks]]</f>
        <v>0</v>
      </c>
      <c r="G41" s="38">
        <f>Příspěvky2[[#This Row],[Celkem bez DPH]]/100*21</f>
        <v>0</v>
      </c>
      <c r="H41" s="38">
        <f>Příspěvky2[[#This Row],[DPH 21%]]+Příspěvky2[[#This Row],[Celkem bez DPH]]</f>
        <v>0</v>
      </c>
    </row>
    <row r="42" spans="2:8" ht="15">
      <c r="B42" s="1" t="s">
        <v>20</v>
      </c>
      <c r="C42" s="10"/>
      <c r="D42" s="27">
        <v>1</v>
      </c>
      <c r="E42" s="4">
        <v>0</v>
      </c>
      <c r="F42" s="37">
        <f>Příspěvky2[[#This Row],[Počet MD/ks]]*Příspěvky2[[#This Row],[Cena za MD/ks]]</f>
        <v>0</v>
      </c>
      <c r="G42" s="38">
        <f>Příspěvky2[[#This Row],[Celkem bez DPH]]/100*21</f>
        <v>0</v>
      </c>
      <c r="H42" s="38">
        <f>Příspěvky2[[#This Row],[DPH 21%]]+Příspěvky2[[#This Row],[Celkem bez DPH]]</f>
        <v>0</v>
      </c>
    </row>
    <row r="43" spans="2:8" ht="15">
      <c r="B43" s="39" t="s">
        <v>22</v>
      </c>
      <c r="C43" s="40"/>
      <c r="D43" s="41">
        <v>1</v>
      </c>
      <c r="E43" s="42">
        <v>0</v>
      </c>
      <c r="F43" s="37">
        <f>Příspěvky2[[#This Row],[Počet MD/ks]]*Příspěvky2[[#This Row],[Cena za MD/ks]]</f>
        <v>0</v>
      </c>
      <c r="G43" s="38">
        <f>Příspěvky2[[#This Row],[Celkem bez DPH]]/100*21</f>
        <v>0</v>
      </c>
      <c r="H43" s="38">
        <f>Příspěvky2[[#This Row],[DPH 21%]]+Příspěvky2[[#This Row],[Celkem bez DPH]]</f>
        <v>0</v>
      </c>
    </row>
    <row r="44" spans="2:8" ht="30">
      <c r="B44" s="1" t="s">
        <v>23</v>
      </c>
      <c r="C44" s="10"/>
      <c r="D44" s="43">
        <v>20</v>
      </c>
      <c r="E44" s="44">
        <v>0</v>
      </c>
      <c r="F44" s="45">
        <f>Příspěvky2[[#This Row],[Počet MD/ks]]*Příspěvky2[[#This Row],[Cena za MD/ks]]</f>
        <v>0</v>
      </c>
      <c r="G44" s="46">
        <f>Příspěvky2[[#This Row],[Celkem bez DPH]]/100*21</f>
        <v>0</v>
      </c>
      <c r="H44" s="46">
        <f>Příspěvky2[[#This Row],[DPH 21%]]+Příspěvky2[[#This Row],[Celkem bez DPH]]</f>
        <v>0</v>
      </c>
    </row>
    <row r="45" spans="2:8" ht="15">
      <c r="B45" s="39" t="s">
        <v>24</v>
      </c>
      <c r="C45" s="40"/>
      <c r="D45" s="41">
        <v>1</v>
      </c>
      <c r="E45" s="42">
        <v>0</v>
      </c>
      <c r="F45" s="37">
        <f>Příspěvky2[[#This Row],[Počet MD/ks]]*Příspěvky2[[#This Row],[Cena za MD/ks]]</f>
        <v>0</v>
      </c>
      <c r="G45" s="38">
        <f>Příspěvky2[[#This Row],[Celkem bez DPH]]/100*21</f>
        <v>0</v>
      </c>
      <c r="H45" s="38">
        <f>Příspěvky2[[#This Row],[DPH 21%]]+Příspěvky2[[#This Row],[Celkem bez DPH]]</f>
        <v>0</v>
      </c>
    </row>
    <row r="46" spans="1:8" ht="15">
      <c r="A46" s="3" t="s">
        <v>1</v>
      </c>
      <c r="B46" s="1" t="s">
        <v>25</v>
      </c>
      <c r="C46" s="10"/>
      <c r="D46" s="27">
        <v>1</v>
      </c>
      <c r="E46" s="4">
        <v>0</v>
      </c>
      <c r="F46" s="37">
        <f>Příspěvky2[[#This Row],[Počet MD/ks]]*Příspěvky2[[#This Row],[Cena za MD/ks]]</f>
        <v>0</v>
      </c>
      <c r="G46" s="38">
        <f>Příspěvky2[[#This Row],[Celkem bez DPH]]/100*21</f>
        <v>0</v>
      </c>
      <c r="H46" s="38">
        <f>Příspěvky2[[#This Row],[DPH 21%]]+Příspěvky2[[#This Row],[Celkem bez DPH]]</f>
        <v>0</v>
      </c>
    </row>
    <row r="47" spans="2:8" ht="15">
      <c r="B47" s="1" t="s">
        <v>10</v>
      </c>
      <c r="C47" s="10"/>
      <c r="D47" s="27">
        <v>1</v>
      </c>
      <c r="E47" s="4">
        <v>0</v>
      </c>
      <c r="F47" s="37">
        <f>Příspěvky2[[#This Row],[Počet MD/ks]]*Příspěvky2[[#This Row],[Cena za MD/ks]]</f>
        <v>0</v>
      </c>
      <c r="G47" s="38">
        <f>Příspěvky2[[#This Row],[Celkem bez DPH]]/100*21</f>
        <v>0</v>
      </c>
      <c r="H47" s="38">
        <f>Příspěvky2[[#This Row],[DPH 21%]]+Příspěvky2[[#This Row],[Celkem bez DPH]]</f>
        <v>0</v>
      </c>
    </row>
    <row r="48" spans="2:8" ht="15">
      <c r="B48" s="1" t="s">
        <v>26</v>
      </c>
      <c r="C48" s="10"/>
      <c r="D48" s="27">
        <v>1</v>
      </c>
      <c r="E48" s="4">
        <v>0</v>
      </c>
      <c r="F48" s="37">
        <f>Příspěvky2[[#This Row],[Počet MD/ks]]*Příspěvky2[[#This Row],[Cena za MD/ks]]</f>
        <v>0</v>
      </c>
      <c r="G48" s="38">
        <f>Příspěvky2[[#This Row],[Celkem bez DPH]]/100*21</f>
        <v>0</v>
      </c>
      <c r="H48" s="38">
        <f>Příspěvky2[[#This Row],[DPH 21%]]+Příspěvky2[[#This Row],[Celkem bez DPH]]</f>
        <v>0</v>
      </c>
    </row>
    <row r="49" spans="2:8" ht="30">
      <c r="B49" s="1" t="s">
        <v>27</v>
      </c>
      <c r="C49" s="10"/>
      <c r="D49" s="43">
        <v>1</v>
      </c>
      <c r="E49" s="44">
        <v>0</v>
      </c>
      <c r="F49" s="45">
        <f>Příspěvky2[[#This Row],[Počet MD/ks]]*Příspěvky2[[#This Row],[Cena za MD/ks]]</f>
        <v>0</v>
      </c>
      <c r="G49" s="46">
        <f>Příspěvky2[[#This Row],[Celkem bez DPH]]/100*21</f>
        <v>0</v>
      </c>
      <c r="H49" s="46">
        <f>Příspěvky2[[#This Row],[DPH 21%]]+Příspěvky2[[#This Row],[Celkem bez DPH]]</f>
        <v>0</v>
      </c>
    </row>
    <row r="50" spans="2:8" ht="15">
      <c r="B50" s="1" t="s">
        <v>28</v>
      </c>
      <c r="C50" s="10"/>
      <c r="D50" s="27">
        <v>1</v>
      </c>
      <c r="E50" s="4">
        <v>0</v>
      </c>
      <c r="F50" s="37">
        <f>Příspěvky2[[#This Row],[Počet MD/ks]]*Příspěvky2[[#This Row],[Cena za MD/ks]]</f>
        <v>0</v>
      </c>
      <c r="G50" s="38">
        <f>Příspěvky2[[#This Row],[Celkem bez DPH]]/100*21</f>
        <v>0</v>
      </c>
      <c r="H50" s="38">
        <f>Příspěvky2[[#This Row],[DPH 21%]]+Příspěvky2[[#This Row],[Celkem bez DPH]]</f>
        <v>0</v>
      </c>
    </row>
    <row r="51" spans="2:8" ht="15">
      <c r="B51" s="1" t="s">
        <v>29</v>
      </c>
      <c r="C51" s="10"/>
      <c r="D51" s="27">
        <v>1</v>
      </c>
      <c r="E51" s="4">
        <v>0</v>
      </c>
      <c r="F51" s="37">
        <f>Příspěvky2[[#This Row],[Počet MD/ks]]*Příspěvky2[[#This Row],[Cena za MD/ks]]</f>
        <v>0</v>
      </c>
      <c r="G51" s="38">
        <f>Příspěvky2[[#This Row],[Celkem bez DPH]]/100*21</f>
        <v>0</v>
      </c>
      <c r="H51" s="38">
        <f>Příspěvky2[[#This Row],[DPH 21%]]+Příspěvky2[[#This Row],[Celkem bez DPH]]</f>
        <v>0</v>
      </c>
    </row>
    <row r="52" spans="2:8" ht="15">
      <c r="B52" s="1" t="s">
        <v>30</v>
      </c>
      <c r="C52" s="10"/>
      <c r="D52" s="27">
        <v>1</v>
      </c>
      <c r="E52" s="4">
        <v>0</v>
      </c>
      <c r="F52" s="37">
        <f>Příspěvky2[[#This Row],[Počet MD/ks]]*Příspěvky2[[#This Row],[Cena za MD/ks]]</f>
        <v>0</v>
      </c>
      <c r="G52" s="38">
        <f>Příspěvky2[[#This Row],[Celkem bez DPH]]/100*21</f>
        <v>0</v>
      </c>
      <c r="H52" s="38">
        <f>Příspěvky2[[#This Row],[DPH 21%]]+Příspěvky2[[#This Row],[Celkem bez DPH]]</f>
        <v>0</v>
      </c>
    </row>
    <row r="53" spans="2:8" ht="15">
      <c r="B53" s="1" t="s">
        <v>31</v>
      </c>
      <c r="C53" s="10"/>
      <c r="D53" s="27">
        <v>1</v>
      </c>
      <c r="E53" s="4">
        <v>0</v>
      </c>
      <c r="F53" s="37">
        <f>Příspěvky2[[#This Row],[Počet MD/ks]]*Příspěvky2[[#This Row],[Cena za MD/ks]]</f>
        <v>0</v>
      </c>
      <c r="G53" s="38">
        <f>Příspěvky2[[#This Row],[Celkem bez DPH]]/100*21</f>
        <v>0</v>
      </c>
      <c r="H53" s="38">
        <f>Příspěvky2[[#This Row],[DPH 21%]]+Příspěvky2[[#This Row],[Celkem bez DPH]]</f>
        <v>0</v>
      </c>
    </row>
    <row r="54" spans="1:8" ht="15">
      <c r="A54" s="3" t="s">
        <v>2</v>
      </c>
      <c r="B54" s="1" t="s">
        <v>32</v>
      </c>
      <c r="C54" s="10"/>
      <c r="D54" s="27">
        <v>1</v>
      </c>
      <c r="E54" s="4">
        <v>0</v>
      </c>
      <c r="F54" s="37">
        <f>Příspěvky2[[#This Row],[Počet MD/ks]]*Příspěvky2[[#This Row],[Cena za MD/ks]]</f>
        <v>0</v>
      </c>
      <c r="G54" s="38">
        <f>Příspěvky2[[#This Row],[Celkem bez DPH]]/100*21</f>
        <v>0</v>
      </c>
      <c r="H54" s="38">
        <f>Příspěvky2[[#This Row],[DPH 21%]]+Příspěvky2[[#This Row],[Celkem bez DPH]]</f>
        <v>0</v>
      </c>
    </row>
    <row r="55" spans="2:8" ht="15">
      <c r="B55" s="1" t="s">
        <v>33</v>
      </c>
      <c r="C55" s="10"/>
      <c r="D55" s="27">
        <v>1</v>
      </c>
      <c r="E55" s="4">
        <v>0</v>
      </c>
      <c r="F55" s="4">
        <f>Příspěvky2[[#This Row],[Počet MD/ks]]*Příspěvky2[[#This Row],[Cena za MD/ks]]</f>
        <v>0</v>
      </c>
      <c r="G55" s="37">
        <f>Příspěvky2[[#This Row],[Celkem bez DPH]]/100*21</f>
        <v>0</v>
      </c>
      <c r="H55" s="37">
        <f>Příspěvky2[[#This Row],[DPH 21%]]+Příspěvky2[[#This Row],[Celkem bez DPH]]</f>
        <v>0</v>
      </c>
    </row>
    <row r="56" spans="2:8" ht="15">
      <c r="B56" s="50" t="s">
        <v>34</v>
      </c>
      <c r="C56" s="51"/>
      <c r="D56" s="52">
        <v>1</v>
      </c>
      <c r="E56" s="37">
        <v>0</v>
      </c>
      <c r="F56" s="37">
        <f>Příspěvky2[[#This Row],[Počet MD/ks]]*Příspěvky2[[#This Row],[Cena za MD/ks]]</f>
        <v>0</v>
      </c>
      <c r="G56" s="37">
        <f>Příspěvky2[[#This Row],[Celkem bez DPH]]/100*21</f>
        <v>0</v>
      </c>
      <c r="H56" s="37">
        <f>Příspěvky2[[#This Row],[DPH 21%]]+Příspěvky2[[#This Row],[Celkem bez DPH]]</f>
        <v>0</v>
      </c>
    </row>
    <row r="57" spans="2:8" ht="15">
      <c r="B57" s="50" t="s">
        <v>35</v>
      </c>
      <c r="C57" s="51"/>
      <c r="D57" s="52">
        <v>1</v>
      </c>
      <c r="E57" s="37">
        <v>0</v>
      </c>
      <c r="F57" s="37">
        <f>Příspěvky2[[#This Row],[Počet MD/ks]]*Příspěvky2[[#This Row],[Cena za MD/ks]]</f>
        <v>0</v>
      </c>
      <c r="G57" s="37">
        <f>Příspěvky2[[#This Row],[Celkem bez DPH]]/100*21</f>
        <v>0</v>
      </c>
      <c r="H57" s="37">
        <f>Příspěvky2[[#This Row],[DPH 21%]]+Příspěvky2[[#This Row],[Celkem bez DPH]]</f>
        <v>0</v>
      </c>
    </row>
    <row r="58" spans="2:8" ht="15">
      <c r="B58" t="s">
        <v>6</v>
      </c>
      <c r="C58" s="5"/>
      <c r="E58" s="4"/>
      <c r="F58" s="4">
        <f>SUBTOTAL(109,[Celkem bez DPH])</f>
        <v>0</v>
      </c>
      <c r="G58" s="53">
        <f>SUBTOTAL(109,[DPH 21%])</f>
        <v>0</v>
      </c>
      <c r="H58" s="14">
        <f>SUBTOTAL(109,[Celkem s DPH])</f>
        <v>0</v>
      </c>
    </row>
    <row r="59" spans="2:8" ht="15">
      <c r="B59" s="54"/>
      <c r="C59" s="54"/>
      <c r="D59" s="54"/>
      <c r="E59" s="54"/>
      <c r="F59" s="54"/>
      <c r="G59" s="27"/>
      <c r="H59" s="27"/>
    </row>
    <row r="60" ht="120">
      <c r="B60" s="32" t="s">
        <v>41</v>
      </c>
    </row>
    <row r="61" ht="15">
      <c r="B61" s="33" t="s">
        <v>42</v>
      </c>
    </row>
    <row r="62" ht="15">
      <c r="B62" s="34" t="s">
        <v>43</v>
      </c>
    </row>
    <row r="63" ht="15.75" customHeight="1">
      <c r="B63" s="35" t="s">
        <v>37</v>
      </c>
    </row>
    <row r="64" ht="33.75" customHeight="1" thickBot="1"/>
    <row r="65" spans="2:5" ht="15">
      <c r="B65" s="58" t="s">
        <v>44</v>
      </c>
      <c r="C65" s="56"/>
      <c r="D65" s="62">
        <f>SUM(Příspěvky[[#Totals],[Celkem bez DPH]])</f>
        <v>0</v>
      </c>
      <c r="E65" s="63"/>
    </row>
    <row r="66" spans="2:5" ht="15.75" thickBot="1">
      <c r="B66" s="59" t="s">
        <v>45</v>
      </c>
      <c r="C66" s="57"/>
      <c r="D66" s="64">
        <f>SUM(Příspěvky2[[#Totals],[Celkem bez DPH]])</f>
        <v>0</v>
      </c>
      <c r="E66" s="65"/>
    </row>
    <row r="67" spans="2:5" ht="15.75" thickBot="1">
      <c r="B67" s="60" t="s">
        <v>46</v>
      </c>
      <c r="C67" s="61"/>
      <c r="D67" s="67">
        <f>SUM(D65:E66)</f>
        <v>0</v>
      </c>
      <c r="E67" s="66"/>
    </row>
    <row r="68" spans="2:5" ht="15.75" thickBot="1">
      <c r="B68" s="60" t="s">
        <v>47</v>
      </c>
      <c r="C68" s="61"/>
      <c r="D68" s="67">
        <f>SUM(D67*1.21)</f>
        <v>0</v>
      </c>
      <c r="E68" s="66"/>
    </row>
  </sheetData>
  <mergeCells count="5">
    <mergeCell ref="B59:F59"/>
    <mergeCell ref="D65:E65"/>
    <mergeCell ref="D66:E66"/>
    <mergeCell ref="D67:E67"/>
    <mergeCell ref="D68:E68"/>
  </mergeCells>
  <printOptions/>
  <pageMargins left="0.4" right="0.4" top="0.4" bottom="0.6" header="0.3" footer="0.3"/>
  <pageSetup fitToHeight="0" fitToWidth="1" horizontalDpi="600" verticalDpi="600" orientation="landscape" paperSize="9" scale="76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Kudela Tomáš Mgr. (P8)</dc:creator>
  <cp:keywords/>
  <dc:description/>
  <cp:lastModifiedBy>Kudela Tomáš Mgr. (P8)</cp:lastModifiedBy>
  <cp:lastPrinted>2020-10-30T08:07:42Z</cp:lastPrinted>
  <dcterms:created xsi:type="dcterms:W3CDTF">2018-05-31T12:22:28Z</dcterms:created>
  <dcterms:modified xsi:type="dcterms:W3CDTF">2020-10-30T08:09:18Z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2018-05-31T12:22:34.6936045Z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