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KS\VZ - Telefonni ustredny\"/>
    </mc:Choice>
  </mc:AlternateContent>
  <xr:revisionPtr revIDLastSave="0" documentId="13_ncr:1_{398BAB37-FCFE-44E8-926A-44CD70DBF7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ložkové rozpočty" sheetId="1" r:id="rId1"/>
  </sheets>
  <definedNames>
    <definedName name="ROR">'Položkové rozpočty'!#REF!</definedName>
    <definedName name="SazbaDaně">'Položkové rozpočty'!#REF!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G57" i="1" s="1"/>
  <c r="H57" i="1" s="1"/>
  <c r="F56" i="1"/>
  <c r="G56" i="1" s="1"/>
  <c r="H56" i="1" s="1"/>
  <c r="F55" i="1"/>
  <c r="G55" i="1" s="1"/>
  <c r="H55" i="1" s="1"/>
  <c r="F54" i="1"/>
  <c r="G54" i="1" s="1"/>
  <c r="H54" i="1" s="1"/>
  <c r="F53" i="1"/>
  <c r="G53" i="1" s="1"/>
  <c r="H53" i="1" s="1"/>
  <c r="G52" i="1"/>
  <c r="H52" i="1" s="1"/>
  <c r="F52" i="1"/>
  <c r="F51" i="1"/>
  <c r="G51" i="1" s="1"/>
  <c r="H51" i="1" s="1"/>
  <c r="F50" i="1"/>
  <c r="G50" i="1" s="1"/>
  <c r="H50" i="1" s="1"/>
  <c r="F49" i="1"/>
  <c r="G49" i="1" s="1"/>
  <c r="H49" i="1" s="1"/>
  <c r="G48" i="1"/>
  <c r="H48" i="1" s="1"/>
  <c r="F48" i="1"/>
  <c r="F47" i="1"/>
  <c r="G47" i="1" s="1"/>
  <c r="H47" i="1" s="1"/>
  <c r="F46" i="1"/>
  <c r="G46" i="1" s="1"/>
  <c r="H46" i="1" s="1"/>
  <c r="F45" i="1"/>
  <c r="G45" i="1" s="1"/>
  <c r="H45" i="1" s="1"/>
  <c r="G44" i="1"/>
  <c r="H44" i="1" s="1"/>
  <c r="F44" i="1"/>
  <c r="F43" i="1"/>
  <c r="G43" i="1" s="1"/>
  <c r="H43" i="1" s="1"/>
  <c r="F42" i="1"/>
  <c r="G42" i="1" s="1"/>
  <c r="H42" i="1" s="1"/>
  <c r="F41" i="1"/>
  <c r="G41" i="1" s="1"/>
  <c r="H41" i="1" s="1"/>
  <c r="G40" i="1"/>
  <c r="H40" i="1" s="1"/>
  <c r="F40" i="1"/>
  <c r="F39" i="1"/>
  <c r="G39" i="1" s="1"/>
  <c r="H39" i="1" s="1"/>
  <c r="F38" i="1"/>
  <c r="G38" i="1" s="1"/>
  <c r="H38" i="1" s="1"/>
  <c r="F37" i="1"/>
  <c r="G37" i="1" s="1"/>
  <c r="H37" i="1" s="1"/>
  <c r="G36" i="1"/>
  <c r="F36" i="1"/>
  <c r="F58" i="1" l="1"/>
  <c r="D66" i="1" s="1"/>
  <c r="G58" i="1"/>
  <c r="H36" i="1"/>
  <c r="H58" i="1" s="1"/>
  <c r="F24" i="1" l="1"/>
  <c r="G24" i="1" s="1"/>
  <c r="H24" i="1" s="1"/>
  <c r="F23" i="1"/>
  <c r="G23" i="1" s="1"/>
  <c r="H23" i="1" s="1"/>
  <c r="F20" i="1" l="1"/>
  <c r="G20" i="1" s="1"/>
  <c r="H20" i="1" s="1"/>
  <c r="F19" i="1" l="1"/>
  <c r="G19" i="1" s="1"/>
  <c r="H19" i="1" s="1"/>
  <c r="F7" i="1" l="1"/>
  <c r="G7" i="1" s="1"/>
  <c r="H7" i="1" s="1"/>
  <c r="F2" i="1" l="1"/>
  <c r="G2" i="1" s="1"/>
  <c r="H2" i="1" s="1"/>
  <c r="F3" i="1"/>
  <c r="G3" i="1" s="1"/>
  <c r="H3" i="1" s="1"/>
  <c r="F4" i="1"/>
  <c r="G4" i="1" s="1"/>
  <c r="H4" i="1" s="1"/>
  <c r="F5" i="1"/>
  <c r="G5" i="1" s="1"/>
  <c r="H5" i="1" s="1"/>
  <c r="F6" i="1"/>
  <c r="G6" i="1" s="1"/>
  <c r="H6" i="1" s="1"/>
  <c r="F8" i="1"/>
  <c r="G8" i="1" s="1"/>
  <c r="H8" i="1" s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21" i="1"/>
  <c r="G21" i="1" s="1"/>
  <c r="H21" i="1" s="1"/>
  <c r="F22" i="1" l="1"/>
  <c r="G22" i="1" s="1"/>
  <c r="H22" i="1" s="1"/>
  <c r="H25" i="1" s="1"/>
  <c r="G25" i="1" l="1"/>
  <c r="F25" i="1" l="1"/>
  <c r="D65" i="1" s="1"/>
  <c r="D67" i="1" s="1"/>
  <c r="D68" i="1" s="1"/>
</calcChain>
</file>

<file path=xl/sharedStrings.xml><?xml version="1.0" encoding="utf-8"?>
<sst xmlns="http://schemas.openxmlformats.org/spreadsheetml/2006/main" count="79" uniqueCount="48">
  <si>
    <t>Zadejte podrobnosti do tabulky přínosů, která začíná v buňce napravo. Další pokyny najdete v buňce A24.</t>
  </si>
  <si>
    <t>Zadejte podrobnosti do tabulky náklady, která začíná v buňce napravo. V buňkách se vzorci se hodnoty počítají automaticky. Další pokyn je v buňce A32.</t>
  </si>
  <si>
    <t>V tabulce celkem hodnot, která začíná v buňce napravo, se hodnoty počítají automaticky. Další pokyn je v buňce A40.</t>
  </si>
  <si>
    <t>DPH 21%</t>
  </si>
  <si>
    <t>Celkem s DPH</t>
  </si>
  <si>
    <t>Sloupec2</t>
  </si>
  <si>
    <t xml:space="preserve">Celkem </t>
  </si>
  <si>
    <t>Celkem bez DPH</t>
  </si>
  <si>
    <t>Počet MD/ks</t>
  </si>
  <si>
    <t>Cena za MD/ks</t>
  </si>
  <si>
    <t>Řízení projektu</t>
  </si>
  <si>
    <t>Výměna telefonní ústředny v objektu Zenklova 1/35, Praha 8</t>
  </si>
  <si>
    <t>Telefonní ústředna UNIFY HiPath 4000 verze 10</t>
  </si>
  <si>
    <t>Řízení EcoServer Simplex v 19" provedení + 19" účastnické boxy</t>
  </si>
  <si>
    <t>Karta ISDN30 (60 - 90 hlasových kanálů pro propojení s objekty  U Meteoru 6, U Synagogy 2 - repasované karty DIUN2 (výměna za stávající DIUS2, které již nejsou použitelné), v případě požadavku na 90 hlasových kanálů je nutný ještě jeden pár optických kabelů mezi objekty Zenklova 1/35 a U Meteoru 6</t>
  </si>
  <si>
    <t>Karta 8 analogových státních linek TMANI (náhrada za stávající nepoužitelnou TMBD)</t>
  </si>
  <si>
    <t>48 digitálních pobočkových linek (1x stávající karta SLMO 24, 1x dodávka repasované karty SLMO 24 - náhrada za nepoužitelnou kartu SLMB, navýšení digitálních pobočkových linek o 8)</t>
  </si>
  <si>
    <t>72 analogových pobočkových linek - stávající karty SLMA 24 - 3x</t>
  </si>
  <si>
    <t>120 licencí - migrace ze stávající telefonní ústředny</t>
  </si>
  <si>
    <t>SSP 3Y</t>
  </si>
  <si>
    <t>Montážní materiál</t>
  </si>
  <si>
    <t xml:space="preserve">AMOM - optické převodníky repasované </t>
  </si>
  <si>
    <t>Vyzváněč RG - repasovaný</t>
  </si>
  <si>
    <t>Digitální telefonní přístroj optiPoint 500 repasovaný (náhrada za nepoužitelné digitální přístroje optiset a set)</t>
  </si>
  <si>
    <t>Rozvaděč 19" - 600 x 800 mm, 42 U, ventilační jednotka, rozebíratelný</t>
  </si>
  <si>
    <t>Perforovaná police 1U - 350 mm</t>
  </si>
  <si>
    <t>Technická dokumentace</t>
  </si>
  <si>
    <t>Demontáž stávající telefonní ústředny včetně příslušenství a montáž nové telefonní ústředny včetně příslušenství na stávající hlavní rozvod / rozvod strukturované kabeláže</t>
  </si>
  <si>
    <t>Demontáž nepoužitelných telefonních přístrojů, montáž nových telefonních přístrojů</t>
  </si>
  <si>
    <t>Generování systému</t>
  </si>
  <si>
    <t>Konfigurace a nastavení dodávaných systémů a aplikací dle požadavků</t>
  </si>
  <si>
    <t>Aplikační napojení na infrastrukturu zákazníka přes standardizovaná rozhraní</t>
  </si>
  <si>
    <t>Záložní napájení - stávající</t>
  </si>
  <si>
    <t>Import uživatelských dat</t>
  </si>
  <si>
    <t>Odzkoušení</t>
  </si>
  <si>
    <t>Dopravné, režie</t>
  </si>
  <si>
    <t xml:space="preserve">Poznámka: V objektu je stávající telefonní ústředna SIEMENS Hicom 300E, tato telefonní ústředna je zapojena do sítě telefonních ústředen propojených jedním vláknem optických kabelů SM. Telefonní ústředny jsou zapojeny v řadě za sebou: U Synagogy 2 - Hicom 300E, Zenklova 1/35 - Hicom 300E - U Meteoru 6 - HiPath 4000 - řídící ústředna, připojení do VTS, U Meteoru - Hicom 300E. Dodavatel musí zajistit po výměně předmětné ústředny fungování celé sítě ústředen, tj. případně provést i úpravy ostatních ústředen. Stávající hlavní rozvody, rozvaděče strukturované kabeláže, kabeláž, telefonní přístroje a ostatní příslušenství zůstává původní.  Vzhledem k tomu, že se jedná o úpravu telefonní ústředny tak ze stávající telefonní ústředny SIEMENS Hicom 300E budou využity následující prvky:   </t>
  </si>
  <si>
    <t>stávající tarifikační software (tarifikace probíhá přes telefonní ústřednu SIEMENS HiPath 4000 (U Meteroru 6)</t>
  </si>
  <si>
    <t>Výměna telefonní ústředny v objektu U Meteoru 8, Praha 8</t>
  </si>
  <si>
    <t>Karta ISDN30 - 30 - 60 hlasových kanálů pro propojení s objektem  U Meteoru 6 - repasovaná karty DIUN2 (výměna za stávající DIUS2, které již nejsou použitelné), v případě požadavku na 60 hlasových kanálů je nutný ještě jeden pár optických kabelů mezi objekty U Meteoru 6 a U Meteoru 8</t>
  </si>
  <si>
    <t>24 digitálních pobočkových linek (1x stávající karta SLMO 24)</t>
  </si>
  <si>
    <t xml:space="preserve">Poznámka: V objektu je stávající telefonní ústředna SIEMENS Hicom 300E, tato telefonní ústředna je zapojena do sítě telefonních ústředen propojených jedním vláknem optických kabelů SM. Telefonní ústředny jsou zapojeny v řadě za sebou: U Synagogy 2 - Hicom 300E, Zenklova 1/35 - Hicom 300E - U Meteoru 6 - HiPath 4000 - řídící ústředna, připojení do VTS, U Meteoru - Hicom 300E. Dodavatel musí zajistit po výměně předmětné ústředny fungování celé sítě ústředen, tj. případně provést i úpravy ostatních ústředen. Stávající hlavní rozvody, rozvaděče strukturované kabeláže, kabeláž, telefonní přístroje a ostatní příslušenství zůstává původní. Vzhledem k tomu, že se jedná o úpravu telefonní ústředny tak ze stávající telefonní ústředny SIEMENS Hicom 300E budou využity následující prvky:                                                                          </t>
  </si>
  <si>
    <t>144 analogových pobočkových linek - stávající karty SLMA 24 - 5 x</t>
  </si>
  <si>
    <t>144 licencí - migrace ze stávající telefonní ústředny</t>
  </si>
  <si>
    <t>Nabídková cena za výměnu telefonní ústředny v objektu Zenklova 1/35, Praha 8 (v Kč bez DPH)</t>
  </si>
  <si>
    <t>Nabídková cena za výměnu telefonní ústředny v objektu U Meteoru 8, Praha 8 (v Kč bez DPH)</t>
  </si>
  <si>
    <t>Celková nabídková cena v Kč bez DPH</t>
  </si>
  <si>
    <t>Celková nabídková cena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</si>
</sst>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č&quot;;[Red]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  <numFmt numFmtId="166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Arial"/>
      <family val="2"/>
      <scheme val="major"/>
    </font>
    <font>
      <sz val="11"/>
      <color theme="3"/>
      <name val="Arial"/>
      <family val="2"/>
      <scheme val="major"/>
    </font>
    <font>
      <sz val="16"/>
      <color theme="3"/>
      <name val="Arial"/>
      <family val="2"/>
      <scheme val="major"/>
    </font>
    <font>
      <b/>
      <sz val="11"/>
      <color theme="1" tint="0.14996795556505021"/>
      <name val="Arial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4" fillId="0" borderId="1" applyNumberFormat="0" applyFill="0" applyProtection="0">
      <alignment horizontal="left" vertical="center"/>
    </xf>
    <xf numFmtId="0" fontId="6" fillId="0" borderId="2" applyNumberFormat="0" applyFill="0" applyProtection="0">
      <alignment horizontal="left" vertical="center"/>
    </xf>
    <xf numFmtId="0" fontId="5" fillId="0" borderId="3" applyNumberFormat="0" applyFill="0" applyProtection="0">
      <alignment horizontal="left" vertical="center"/>
    </xf>
    <xf numFmtId="0" fontId="7" fillId="2" borderId="0" applyNumberFormat="0" applyBorder="0" applyProtection="0">
      <alignment horizontal="left" vertical="center"/>
    </xf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9" fillId="11" borderId="9" applyNumberFormat="0" applyFont="0" applyAlignment="0" applyProtection="0"/>
    <xf numFmtId="0" fontId="20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8" fillId="0" borderId="0" xfId="0" applyFont="1"/>
    <xf numFmtId="8" fontId="0" fillId="0" borderId="0" xfId="0" applyNumberFormat="1"/>
    <xf numFmtId="8" fontId="0" fillId="3" borderId="4" xfId="0" applyNumberFormat="1" applyFill="1" applyBorder="1"/>
    <xf numFmtId="0" fontId="0" fillId="4" borderId="0" xfId="0" applyFill="1" applyAlignment="1">
      <alignment horizontal="center"/>
    </xf>
    <xf numFmtId="8" fontId="21" fillId="0" borderId="0" xfId="0" applyNumberFormat="1" applyFont="1"/>
    <xf numFmtId="0" fontId="21" fillId="4" borderId="0" xfId="0" applyFont="1" applyFill="1" applyAlignment="1">
      <alignment horizontal="center"/>
    </xf>
    <xf numFmtId="8" fontId="21" fillId="0" borderId="0" xfId="7" applyNumberFormat="1" applyFont="1"/>
    <xf numFmtId="8" fontId="0" fillId="3" borderId="11" xfId="0" applyNumberFormat="1" applyFill="1" applyBorder="1"/>
    <xf numFmtId="8" fontId="21" fillId="3" borderId="12" xfId="0" applyNumberFormat="1" applyFont="1" applyFill="1" applyBorder="1"/>
    <xf numFmtId="0" fontId="22" fillId="36" borderId="0" xfId="0" applyFont="1" applyFill="1" applyBorder="1" applyAlignment="1">
      <alignment horizontal="left" vertical="center" wrapText="1"/>
    </xf>
    <xf numFmtId="166" fontId="3" fillId="36" borderId="0" xfId="0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right"/>
    </xf>
    <xf numFmtId="8" fontId="21" fillId="36" borderId="0" xfId="0" applyNumberFormat="1" applyFont="1" applyFill="1" applyBorder="1" applyAlignment="1">
      <alignment horizontal="right" vertical="center" wrapText="1"/>
    </xf>
    <xf numFmtId="8" fontId="21" fillId="3" borderId="0" xfId="0" applyNumberFormat="1" applyFont="1" applyFill="1" applyBorder="1"/>
    <xf numFmtId="0" fontId="2" fillId="36" borderId="0" xfId="0" applyFont="1" applyFill="1" applyBorder="1" applyAlignment="1">
      <alignment wrapText="1"/>
    </xf>
    <xf numFmtId="8" fontId="2" fillId="0" borderId="0" xfId="0" applyNumberFormat="1" applyFont="1"/>
    <xf numFmtId="44" fontId="2" fillId="0" borderId="0" xfId="0" applyNumberFormat="1" applyFont="1"/>
    <xf numFmtId="0" fontId="2" fillId="0" borderId="0" xfId="0" applyFont="1" applyBorder="1" applyAlignment="1">
      <alignment wrapText="1"/>
    </xf>
    <xf numFmtId="8" fontId="2" fillId="3" borderId="13" xfId="0" applyNumberFormat="1" applyFont="1" applyFill="1" applyBorder="1"/>
    <xf numFmtId="0" fontId="3" fillId="36" borderId="0" xfId="0" applyFont="1" applyFill="1" applyBorder="1" applyAlignment="1">
      <alignment horizontal="center" vertical="center" wrapText="1"/>
    </xf>
    <xf numFmtId="0" fontId="21" fillId="36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2" fillId="0" borderId="0" xfId="0" applyNumberFormat="1" applyFont="1" applyAlignment="1">
      <alignment horizontal="right" vertical="center"/>
    </xf>
    <xf numFmtId="8" fontId="21" fillId="0" borderId="0" xfId="0" applyNumberFormat="1" applyFont="1" applyAlignment="1">
      <alignment horizontal="right" vertical="center"/>
    </xf>
    <xf numFmtId="8" fontId="21" fillId="0" borderId="0" xfId="7" applyNumberFormat="1" applyFont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4" borderId="0" xfId="0" applyFont="1" applyFill="1" applyAlignment="1">
      <alignment horizontal="center"/>
    </xf>
    <xf numFmtId="8" fontId="1" fillId="0" borderId="0" xfId="0" applyNumberFormat="1" applyFont="1"/>
    <xf numFmtId="8" fontId="1" fillId="0" borderId="0" xfId="7" applyNumberFormat="1" applyFont="1"/>
    <xf numFmtId="0" fontId="22" fillId="36" borderId="0" xfId="0" applyFont="1" applyFill="1" applyAlignment="1">
      <alignment horizontal="left" vertical="center" wrapText="1"/>
    </xf>
    <xf numFmtId="8" fontId="1" fillId="3" borderId="12" xfId="0" applyNumberFormat="1" applyFont="1" applyFill="1" applyBorder="1"/>
    <xf numFmtId="0" fontId="1" fillId="36" borderId="0" xfId="0" applyFont="1" applyFill="1" applyAlignment="1">
      <alignment horizontal="center" vertical="center" wrapText="1"/>
    </xf>
    <xf numFmtId="166" fontId="1" fillId="36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right" vertical="center"/>
    </xf>
    <xf numFmtId="8" fontId="1" fillId="0" borderId="0" xfId="0" applyNumberFormat="1" applyFont="1" applyAlignment="1">
      <alignment horizontal="right" vertical="center"/>
    </xf>
    <xf numFmtId="8" fontId="1" fillId="0" borderId="0" xfId="7" applyNumberFormat="1" applyFont="1" applyAlignment="1">
      <alignment horizontal="right" vertical="center"/>
    </xf>
    <xf numFmtId="0" fontId="1" fillId="36" borderId="0" xfId="0" applyFont="1" applyFill="1" applyAlignment="1">
      <alignment wrapText="1"/>
    </xf>
    <xf numFmtId="8" fontId="1" fillId="3" borderId="0" xfId="0" applyNumberFormat="1" applyFont="1" applyFill="1"/>
    <xf numFmtId="8" fontId="1" fillId="36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wrapText="1"/>
    </xf>
    <xf numFmtId="8" fontId="1" fillId="3" borderId="13" xfId="0" applyNumberFormat="1" applyFont="1" applyFill="1" applyBorder="1"/>
    <xf numFmtId="0" fontId="1" fillId="0" borderId="0" xfId="0" applyFont="1" applyAlignment="1">
      <alignment horizontal="center"/>
    </xf>
    <xf numFmtId="4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23" fillId="0" borderId="28" xfId="0" applyFont="1" applyBorder="1"/>
    <xf numFmtId="0" fontId="23" fillId="0" borderId="29" xfId="0" applyFont="1" applyBorder="1"/>
    <xf numFmtId="0" fontId="23" fillId="37" borderId="18" xfId="0" applyFont="1" applyFill="1" applyBorder="1"/>
    <xf numFmtId="0" fontId="0" fillId="37" borderId="27" xfId="0" applyFill="1" applyBorder="1"/>
    <xf numFmtId="8" fontId="23" fillId="0" borderId="22" xfId="0" applyNumberFormat="1" applyFont="1" applyBorder="1" applyAlignment="1">
      <alignment horizontal="center"/>
    </xf>
    <xf numFmtId="0" fontId="23" fillId="0" borderId="19" xfId="0" applyFont="1" applyBorder="1" applyAlignment="1"/>
    <xf numFmtId="8" fontId="23" fillId="0" borderId="23" xfId="0" applyNumberFormat="1" applyFont="1" applyBorder="1" applyAlignment="1">
      <alignment horizontal="center"/>
    </xf>
    <xf numFmtId="0" fontId="23" fillId="0" borderId="20" xfId="0" applyFont="1" applyBorder="1" applyAlignment="1"/>
    <xf numFmtId="0" fontId="23" fillId="37" borderId="21" xfId="0" applyFont="1" applyFill="1" applyBorder="1" applyAlignment="1"/>
    <xf numFmtId="8" fontId="23" fillId="37" borderId="24" xfId="0" applyNumberFormat="1" applyFont="1" applyFill="1" applyBorder="1" applyAlignment="1">
      <alignment horizontal="center"/>
    </xf>
  </cellXfs>
  <cellStyles count="47">
    <cellStyle name="20 % – Zvýraznění 1" xfId="24" builtinId="30" customBuiltin="1"/>
    <cellStyle name="20 % – Zvýraznění 2" xfId="28" builtinId="34" customBuiltin="1"/>
    <cellStyle name="20 % – Zvýraznění 3" xfId="32" builtinId="38" customBuiltin="1"/>
    <cellStyle name="20 % – Zvýraznění 4" xfId="36" builtinId="42" customBuiltin="1"/>
    <cellStyle name="20 % – Zvýraznění 5" xfId="40" builtinId="46" customBuiltin="1"/>
    <cellStyle name="20 % – Zvýraznění 6" xfId="44" builtinId="50" customBuiltin="1"/>
    <cellStyle name="40 % – Zvýraznění 1" xfId="25" builtinId="31" customBuiltin="1"/>
    <cellStyle name="40 % – Zvýraznění 2" xfId="29" builtinId="35" customBuiltin="1"/>
    <cellStyle name="40 % – Zvýraznění 3" xfId="33" builtinId="39" customBuiltin="1"/>
    <cellStyle name="40 % – Zvýraznění 4" xfId="37" builtinId="43" customBuiltin="1"/>
    <cellStyle name="40 % – Zvýraznění 5" xfId="41" builtinId="47" customBuiltin="1"/>
    <cellStyle name="40 % – Zvýraznění 6" xfId="45" builtinId="51" customBuiltin="1"/>
    <cellStyle name="60 % – Zvýraznění 1" xfId="26" builtinId="32" customBuiltin="1"/>
    <cellStyle name="60 % – Zvýraznění 2" xfId="30" builtinId="36" customBuiltin="1"/>
    <cellStyle name="60 % – Zvýraznění 3" xfId="34" builtinId="40" customBuiltin="1"/>
    <cellStyle name="60 % – Zvýraznění 4" xfId="38" builtinId="44" customBuiltin="1"/>
    <cellStyle name="60 % – Zvýraznění 5" xfId="42" builtinId="48" customBuiltin="1"/>
    <cellStyle name="60 % – Zvýraznění 6" xfId="46" builtinId="52" customBuiltin="1"/>
    <cellStyle name="Celkem" xfId="22" builtinId="25" customBuiltin="1"/>
    <cellStyle name="Čárka" xfId="5" builtinId="3" customBuiltin="1"/>
    <cellStyle name="Čárky bez des. míst" xfId="6" builtinId="6" customBuiltin="1"/>
    <cellStyle name="Kontrolní buňka" xfId="18" builtinId="23" customBuiltin="1"/>
    <cellStyle name="Měna" xfId="7" builtinId="4" customBuiltin="1"/>
    <cellStyle name="Měny bez des. míst" xfId="8" builtinId="7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" xfId="10" builtinId="15" customBuiltin="1"/>
    <cellStyle name="Neutrální" xfId="13" builtinId="28" customBuiltin="1"/>
    <cellStyle name="Normální" xfId="0" builtinId="0" customBuiltin="1"/>
    <cellStyle name="Poznámka" xfId="20" builtinId="10" customBuiltin="1"/>
    <cellStyle name="Procenta" xfId="9" builtinId="5" customBuiltin="1"/>
    <cellStyle name="Propojená buňka" xfId="17" builtinId="24" customBuiltin="1"/>
    <cellStyle name="Správně" xfId="11" builtinId="26" customBuiltin="1"/>
    <cellStyle name="Špatně" xfId="12" builtinId="27" customBuiltin="1"/>
    <cellStyle name="Text upozornění" xfId="19" builtinId="11" customBuiltin="1"/>
    <cellStyle name="Vstup" xfId="14" builtinId="20" customBuiltin="1"/>
    <cellStyle name="Výpočet" xfId="16" builtinId="22" customBuiltin="1"/>
    <cellStyle name="Výstup" xfId="15" builtinId="21" customBuiltin="1"/>
    <cellStyle name="Vysvětlující text" xfId="21" builtinId="53" customBuiltin="1"/>
    <cellStyle name="Zvýraznění 1" xfId="23" builtinId="29" customBuiltin="1"/>
    <cellStyle name="Zvýraznění 2" xfId="27" builtinId="33" customBuiltin="1"/>
    <cellStyle name="Zvýraznění 3" xfId="31" builtinId="37" customBuiltin="1"/>
    <cellStyle name="Zvýraznění 4" xfId="35" builtinId="41" customBuiltin="1"/>
    <cellStyle name="Zvýraznění 5" xfId="39" builtinId="45" customBuiltin="1"/>
    <cellStyle name="Zvýraznění 6" xfId="43" builtinId="49" customBuiltin="1"/>
  </cellStyles>
  <dxfs count="32">
    <dxf>
      <numFmt numFmtId="34" formatCode="_-* #,##0.00\ &quot;Kč&quot;_-;\-* #,##0.00\ &quot;Kč&quot;_-;_-* &quot;-&quot;??\ &quot;Kč&quot;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</dxf>
    <dxf>
      <numFmt numFmtId="12" formatCode="#,##0.00\ &quot;Kč&quot;;[Red]\-#,##0.00\ &quot;Kč&quot;"/>
    </dxf>
    <dxf>
      <numFmt numFmtId="12" formatCode="#,##0.00\ &quot;Kč&quot;;[Red]\-#,##0.00\ &quot;Kč&quot;"/>
    </dxf>
    <dxf>
      <alignment horizontal="center" vertical="bottom" textRotation="0" wrapText="0" indent="0" justifyLastLine="0" shrinkToFit="0" readingOrder="0"/>
    </dxf>
    <dxf>
      <numFmt numFmtId="12" formatCode="#,##0.00\ &quot;Kč&quot;;[Red]\-#,##0.00\ &quot;Kč&quot;"/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numFmt numFmtId="34" formatCode="_-* #,##0.00\ &quot;Kč&quot;_-;\-* #,##0.00\ &quot;Kč&quot;_-;_-* &quot;-&quot;??\ &quot;Kč&quot;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</dxf>
    <dxf>
      <numFmt numFmtId="12" formatCode="#,##0.00\ &quot;Kč&quot;;[Red]\-#,##0.00\ &quot;Kč&quot;"/>
    </dxf>
    <dxf>
      <numFmt numFmtId="12" formatCode="#,##0.00\ &quot;Kč&quot;;[Red]\-#,##0.00\ &quot;Kč&quot;"/>
    </dxf>
    <dxf>
      <numFmt numFmtId="0" formatCode="General"/>
      <alignment horizontal="center" vertical="bottom" textRotation="0" wrapText="0" indent="0" justifyLastLine="0" shrinkToFit="0" readingOrder="0"/>
    </dxf>
    <dxf>
      <numFmt numFmtId="12" formatCode="#,##0.00\ &quot;Kč&quot;;[Red]\-#,##0.00\ &quot;Kč&quot;"/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Kč&quot;;[Red]\-#,##0.00\ &quot;Kč&quot;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Kč&quot;;[Red]\-#,##0.00\ &quot;Kč&quot;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Kč&quot;;[Red]\-#,##0.00\ &quot;Kč&quot;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Kč&quot;;[Red]\-#,##0.00\ &quot;Kč&quot;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Kč&quot;;[Red]\-#,##0.00\ &quot;Kč&quot;"/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/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>
        <right style="thin">
          <color theme="1" tint="0.34998626667073579"/>
        </right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-0.499984740745262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Kč&quot;;[Red]\-#,##0.00\ &quot;Kč&quot;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Kč&quot;;[Red]\-#,##0.00\ &quot;Kč&quot;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Kč&quot;;[Red]\-#,##0.00\ &quot;Kč&quot;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Kč&quot;;[Red]\-#,##0.00\ &quot;Kč&quot;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Kč&quot;;[Red]\-#,##0.00\ &quot;Kč&quot;"/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/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>
        <right style="thin">
          <color theme="1" tint="0.34998626667073579"/>
        </right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říspěvky" displayName="Příspěvky" ref="B1:H25" totalsRowCount="1" headerRowDxfId="31" dataDxfId="30" totalsRowDxfId="29">
  <autoFilter ref="B1:H2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7">
    <tableColumn id="1" xr3:uid="{00000000-0010-0000-0000-000001000000}" name="Výměna telefonní ústředny v objektu Zenklova 1/35, Praha 8" totalsRowLabel="Celkem " dataDxfId="28"/>
    <tableColumn id="2" xr3:uid="{00000000-0010-0000-0000-000002000000}" name="Sloupec2" dataDxfId="27" totalsRowDxfId="11"/>
    <tableColumn id="3" xr3:uid="{00000000-0010-0000-0000-000003000000}" name="Počet MD/ks" dataDxfId="26" totalsRowDxfId="10"/>
    <tableColumn id="4" xr3:uid="{00000000-0010-0000-0000-000004000000}" name="Cena za MD/ks" dataDxfId="25" totalsRowDxfId="9"/>
    <tableColumn id="5" xr3:uid="{00000000-0010-0000-0000-000005000000}" name="Celkem bez DPH" totalsRowFunction="sum" dataDxfId="24" totalsRowDxfId="8">
      <calculatedColumnFormula>Příspěvky[[#This Row],[Počet MD/ks]]*Příspěvky[[#This Row],[Cena za MD/ks]]</calculatedColumnFormula>
    </tableColumn>
    <tableColumn id="6" xr3:uid="{00000000-0010-0000-0000-000006000000}" name="DPH 21%" totalsRowFunction="sum" dataDxfId="23" totalsRowDxfId="7">
      <calculatedColumnFormula>Příspěvky[[#This Row],[Celkem bez DPH]]/100*21</calculatedColumnFormula>
    </tableColumn>
    <tableColumn id="7" xr3:uid="{00000000-0010-0000-0000-000007000000}" name="Celkem s DPH" totalsRowFunction="sum" dataDxfId="22" totalsRowDxfId="6">
      <calculatedColumnFormula>Příspěvky[[#This Row],[DPH 21%]]+Příspěvky[[#This Row],[Celkem bez DPH]]</calculatedColumnFormula>
    </tableColumn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Do této tabulky zadejte příspěvky z položek webu a roční částk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8BED00-85B5-4FE7-8D5D-A0158B8EEF3D}" name="Příspěvky2" displayName="Příspěvky2" ref="B35:H58" totalsRowCount="1" headerRowDxfId="21" dataDxfId="20" totalsRowDxfId="19">
  <autoFilter ref="B35:H57" xr:uid="{E6F1850C-9572-4DF6-90B5-16F2B0EDEFBC}"/>
  <tableColumns count="7">
    <tableColumn id="1" xr3:uid="{87E9E9A9-43AD-4434-AB01-719A68C48520}" name="Výměna telefonní ústředny v objektu U Meteoru 8, Praha 8" totalsRowLabel="Celkem " dataDxfId="18"/>
    <tableColumn id="2" xr3:uid="{22C07153-39E5-46B7-A92D-B77FDB035FE7}" name="Sloupec2" dataDxfId="17" totalsRowDxfId="5"/>
    <tableColumn id="3" xr3:uid="{9F494081-77DD-4636-849A-7A6D6A54260D}" name="Počet MD/ks" dataDxfId="16" totalsRowDxfId="4"/>
    <tableColumn id="4" xr3:uid="{32A1BB50-44E1-46D9-AE80-151CC9BBD364}" name="Cena za MD/ks" dataDxfId="15" totalsRowDxfId="3"/>
    <tableColumn id="5" xr3:uid="{F026A550-3A55-41BE-AA0F-9F993A19EAE3}" name="Celkem bez DPH" totalsRowFunction="sum" dataDxfId="14" totalsRowDxfId="2">
      <calculatedColumnFormula>Příspěvky2[[#This Row],[Počet MD/ks]]*Příspěvky2[[#This Row],[Cena za MD/ks]]</calculatedColumnFormula>
    </tableColumn>
    <tableColumn id="6" xr3:uid="{9291385A-4AA4-46D0-8171-7B042EB2E28A}" name="DPH 21%" totalsRowFunction="sum" dataDxfId="13" totalsRowDxfId="1">
      <calculatedColumnFormula>Příspěvky2[[#This Row],[Celkem bez DPH]]/100*21</calculatedColumnFormula>
    </tableColumn>
    <tableColumn id="7" xr3:uid="{5270D09B-5A9C-4183-98BC-422673C6FC67}" name="Celkem s DPH" totalsRowFunction="sum" dataDxfId="12" totalsRowDxfId="0">
      <calculatedColumnFormula>Příspěvky2[[#This Row],[DPH 21%]]+Příspěvky2[[#This Row],[Celkem bez DPH]]</calculatedColumnFormula>
    </tableColumn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Do této tabulky zadejte příspěvky z položek webu a roční částky."/>
    </ext>
  </extLst>
</table>
</file>

<file path=xl/theme/theme1.xml><?xml version="1.0" encoding="utf-8"?>
<a:theme xmlns:a="http://schemas.openxmlformats.org/drawingml/2006/main" name="Mortgage refinancing">
  <a:themeElements>
    <a:clrScheme name="Website budget tool">
      <a:dk1>
        <a:srgbClr val="000000"/>
      </a:dk1>
      <a:lt1>
        <a:srgbClr val="FFFFFF"/>
      </a:lt1>
      <a:dk2>
        <a:srgbClr val="474A45"/>
      </a:dk2>
      <a:lt2>
        <a:srgbClr val="FEFDEE"/>
      </a:lt2>
      <a:accent1>
        <a:srgbClr val="92CECE"/>
      </a:accent1>
      <a:accent2>
        <a:srgbClr val="87B07D"/>
      </a:accent2>
      <a:accent3>
        <a:srgbClr val="EBCF6E"/>
      </a:accent3>
      <a:accent4>
        <a:srgbClr val="DB7057"/>
      </a:accent4>
      <a:accent5>
        <a:srgbClr val="E38753"/>
      </a:accent5>
      <a:accent6>
        <a:srgbClr val="A57391"/>
      </a:accent6>
      <a:hlink>
        <a:srgbClr val="92CECE"/>
      </a:hlink>
      <a:folHlink>
        <a:srgbClr val="A57391"/>
      </a:folHlink>
    </a:clrScheme>
    <a:fontScheme name="Web site budget too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A1:H68"/>
  <sheetViews>
    <sheetView showGridLines="0" tabSelected="1" topLeftCell="A43" workbookViewId="0">
      <selection activeCell="F60" sqref="F60"/>
    </sheetView>
  </sheetViews>
  <sheetFormatPr defaultRowHeight="15" x14ac:dyDescent="0.25"/>
  <cols>
    <col min="1" max="1" width="1.7109375" style="3" customWidth="1"/>
    <col min="2" max="2" width="95.5703125" customWidth="1"/>
    <col min="3" max="3" width="1.140625" hidden="1" customWidth="1"/>
    <col min="4" max="4" width="16.7109375" style="27" customWidth="1"/>
    <col min="5" max="8" width="16.7109375" customWidth="1"/>
  </cols>
  <sheetData>
    <row r="1" spans="1:8" x14ac:dyDescent="0.25">
      <c r="A1" s="3" t="s">
        <v>0</v>
      </c>
      <c r="B1" s="2" t="s">
        <v>11</v>
      </c>
      <c r="C1" s="2" t="s">
        <v>5</v>
      </c>
      <c r="D1" s="6" t="s">
        <v>8</v>
      </c>
      <c r="E1" s="6" t="s">
        <v>9</v>
      </c>
      <c r="F1" s="6" t="s">
        <v>7</v>
      </c>
      <c r="G1" s="8" t="s">
        <v>3</v>
      </c>
      <c r="H1" s="8" t="s">
        <v>4</v>
      </c>
    </row>
    <row r="2" spans="1:8" x14ac:dyDescent="0.25">
      <c r="B2" s="20" t="s">
        <v>12</v>
      </c>
      <c r="C2" s="21"/>
      <c r="D2" s="25">
        <v>1</v>
      </c>
      <c r="E2" s="18">
        <v>0</v>
      </c>
      <c r="F2" s="7">
        <f>Příspěvky[[#This Row],[Počet MD/ks]]*Příspěvky[[#This Row],[Cena za MD/ks]]</f>
        <v>0</v>
      </c>
      <c r="G2" s="9">
        <f>Příspěvky[[#This Row],[Celkem bez DPH]]/100*21</f>
        <v>0</v>
      </c>
      <c r="H2" s="9">
        <f>Příspěvky[[#This Row],[DPH 21%]]+Příspěvky[[#This Row],[Celkem bez DPH]]</f>
        <v>0</v>
      </c>
    </row>
    <row r="3" spans="1:8" ht="15" customHeight="1" x14ac:dyDescent="0.25">
      <c r="B3" s="12" t="s">
        <v>13</v>
      </c>
      <c r="C3" s="11"/>
      <c r="D3" s="22">
        <v>20</v>
      </c>
      <c r="E3" s="13">
        <v>0</v>
      </c>
      <c r="F3" s="7">
        <f>Příspěvky[[#This Row],[Počet MD/ks]]*Příspěvky[[#This Row],[Cena za MD/ks]]</f>
        <v>0</v>
      </c>
      <c r="G3" s="9">
        <f>Příspěvky[[#This Row],[Celkem bez DPH]]/100*21</f>
        <v>0</v>
      </c>
      <c r="H3" s="9">
        <f>Příspěvky[[#This Row],[DPH 21%]]+Příspěvky[[#This Row],[Celkem bez DPH]]</f>
        <v>0</v>
      </c>
    </row>
    <row r="4" spans="1:8" ht="45" x14ac:dyDescent="0.25">
      <c r="B4" s="20" t="s">
        <v>14</v>
      </c>
      <c r="C4" s="21"/>
      <c r="D4" s="31">
        <v>2</v>
      </c>
      <c r="E4" s="28">
        <v>0</v>
      </c>
      <c r="F4" s="29">
        <f>Příspěvky[[#This Row],[Počet MD/ks]]*Příspěvky[[#This Row],[Cena za MD/ks]]</f>
        <v>0</v>
      </c>
      <c r="G4" s="30">
        <f>Příspěvky[[#This Row],[Celkem bez DPH]]/100*21</f>
        <v>0</v>
      </c>
      <c r="H4" s="30">
        <f>Příspěvky[[#This Row],[DPH 21%]]+Příspěvky[[#This Row],[Celkem bez DPH]]</f>
        <v>0</v>
      </c>
    </row>
    <row r="5" spans="1:8" x14ac:dyDescent="0.25">
      <c r="B5" s="12" t="s">
        <v>15</v>
      </c>
      <c r="C5" s="11"/>
      <c r="D5" s="22">
        <v>1</v>
      </c>
      <c r="E5" s="13">
        <v>0</v>
      </c>
      <c r="F5" s="7">
        <f>Příspěvky[[#This Row],[Počet MD/ks]]*Příspěvky[[#This Row],[Cena za MD/ks]]</f>
        <v>0</v>
      </c>
      <c r="G5" s="9">
        <f>Příspěvky[[#This Row],[Celkem bez DPH]]/100*21</f>
        <v>0</v>
      </c>
      <c r="H5" s="9">
        <f>Příspěvky[[#This Row],[DPH 21%]]+Příspěvky[[#This Row],[Celkem bez DPH]]</f>
        <v>0</v>
      </c>
    </row>
    <row r="6" spans="1:8" ht="30" x14ac:dyDescent="0.25">
      <c r="B6" s="20" t="s">
        <v>16</v>
      </c>
      <c r="C6" s="21"/>
      <c r="D6" s="31">
        <v>1</v>
      </c>
      <c r="E6" s="28">
        <v>0</v>
      </c>
      <c r="F6" s="29">
        <f>Příspěvky[[#This Row],[Počet MD/ks]]*Příspěvky[[#This Row],[Cena za MD/ks]]</f>
        <v>0</v>
      </c>
      <c r="G6" s="30">
        <f>Příspěvky[[#This Row],[Celkem bez DPH]]/100*21</f>
        <v>0</v>
      </c>
      <c r="H6" s="30">
        <f>Příspěvky[[#This Row],[DPH 21%]]+Příspěvky[[#This Row],[Celkem bez DPH]]</f>
        <v>0</v>
      </c>
    </row>
    <row r="7" spans="1:8" x14ac:dyDescent="0.25">
      <c r="B7" s="17" t="s">
        <v>19</v>
      </c>
      <c r="C7" s="16"/>
      <c r="D7" s="23">
        <v>1</v>
      </c>
      <c r="E7" s="15">
        <v>0</v>
      </c>
      <c r="F7" s="7">
        <f>Příspěvky[[#This Row],[Počet MD/ks]]*Příspěvky[[#This Row],[Cena za MD/ks]]</f>
        <v>0</v>
      </c>
      <c r="G7" s="9">
        <f>Příspěvky[[#This Row],[Celkem bez DPH]]/100*21</f>
        <v>0</v>
      </c>
      <c r="H7" s="9">
        <f>Příspěvky[[#This Row],[DPH 21%]]+Příspěvky[[#This Row],[Celkem bez DPH]]</f>
        <v>0</v>
      </c>
    </row>
    <row r="8" spans="1:8" x14ac:dyDescent="0.25">
      <c r="B8" s="20" t="s">
        <v>20</v>
      </c>
      <c r="C8" s="21"/>
      <c r="D8" s="25">
        <v>1</v>
      </c>
      <c r="E8" s="18">
        <v>0</v>
      </c>
      <c r="F8" s="7">
        <f>Příspěvky[[#This Row],[Počet MD/ks]]*Příspěvky[[#This Row],[Cena za MD/ks]]</f>
        <v>0</v>
      </c>
      <c r="G8" s="9">
        <f>Příspěvky[[#This Row],[Celkem bez DPH]]/100*21</f>
        <v>0</v>
      </c>
      <c r="H8" s="9">
        <f>Příspěvky[[#This Row],[DPH 21%]]+Příspěvky[[#This Row],[Celkem bez DPH]]</f>
        <v>0</v>
      </c>
    </row>
    <row r="9" spans="1:8" x14ac:dyDescent="0.25">
      <c r="B9" s="12" t="s">
        <v>21</v>
      </c>
      <c r="C9" s="11"/>
      <c r="D9" s="22">
        <v>8</v>
      </c>
      <c r="E9" s="13">
        <v>0</v>
      </c>
      <c r="F9" s="7">
        <f>Příspěvky[[#This Row],[Počet MD/ks]]*Příspěvky[[#This Row],[Cena za MD/ks]]</f>
        <v>0</v>
      </c>
      <c r="G9" s="9">
        <f>Příspěvky[[#This Row],[Celkem bez DPH]]/100*21</f>
        <v>0</v>
      </c>
      <c r="H9" s="9">
        <f>Příspěvky[[#This Row],[DPH 21%]]+Příspěvky[[#This Row],[Celkem bez DPH]]</f>
        <v>0</v>
      </c>
    </row>
    <row r="10" spans="1:8" x14ac:dyDescent="0.25">
      <c r="B10" s="20" t="s">
        <v>22</v>
      </c>
      <c r="C10" s="21"/>
      <c r="D10" s="25">
        <v>1</v>
      </c>
      <c r="E10" s="18">
        <v>0</v>
      </c>
      <c r="F10" s="7">
        <f>Příspěvky[[#This Row],[Počet MD/ks]]*Příspěvky[[#This Row],[Cena za MD/ks]]</f>
        <v>0</v>
      </c>
      <c r="G10" s="9">
        <f>Příspěvky[[#This Row],[Celkem bez DPH]]/100*21</f>
        <v>0</v>
      </c>
      <c r="H10" s="9">
        <f>Příspěvky[[#This Row],[DPH 21%]]+Příspěvky[[#This Row],[Celkem bez DPH]]</f>
        <v>0</v>
      </c>
    </row>
    <row r="11" spans="1:8" ht="30" x14ac:dyDescent="0.25">
      <c r="B11" s="12" t="s">
        <v>23</v>
      </c>
      <c r="C11" s="11"/>
      <c r="D11" s="22">
        <v>20</v>
      </c>
      <c r="E11" s="13">
        <v>0</v>
      </c>
      <c r="F11" s="29">
        <f>Příspěvky[[#This Row],[Počet MD/ks]]*Příspěvky[[#This Row],[Cena za MD/ks]]</f>
        <v>0</v>
      </c>
      <c r="G11" s="30">
        <f>Příspěvky[[#This Row],[Celkem bez DPH]]/100*21</f>
        <v>0</v>
      </c>
      <c r="H11" s="30">
        <f>Příspěvky[[#This Row],[DPH 21%]]+Příspěvky[[#This Row],[Celkem bez DPH]]</f>
        <v>0</v>
      </c>
    </row>
    <row r="12" spans="1:8" x14ac:dyDescent="0.25">
      <c r="A12" s="3" t="s">
        <v>1</v>
      </c>
      <c r="B12" s="20" t="s">
        <v>24</v>
      </c>
      <c r="C12" s="21"/>
      <c r="D12" s="25">
        <v>1</v>
      </c>
      <c r="E12" s="18">
        <v>0</v>
      </c>
      <c r="F12" s="7">
        <f>Příspěvky[[#This Row],[Počet MD/ks]]*Příspěvky[[#This Row],[Cena za MD/ks]]</f>
        <v>0</v>
      </c>
      <c r="G12" s="9">
        <f>Příspěvky[[#This Row],[Celkem bez DPH]]/100*21</f>
        <v>0</v>
      </c>
      <c r="H12" s="9">
        <f>Příspěvky[[#This Row],[DPH 21%]]+Příspěvky[[#This Row],[Celkem bez DPH]]</f>
        <v>0</v>
      </c>
    </row>
    <row r="13" spans="1:8" x14ac:dyDescent="0.25">
      <c r="B13" s="12" t="s">
        <v>25</v>
      </c>
      <c r="C13" s="11"/>
      <c r="D13" s="22">
        <v>1</v>
      </c>
      <c r="E13" s="13">
        <v>0</v>
      </c>
      <c r="F13" s="7">
        <f>Příspěvky[[#This Row],[Počet MD/ks]]*Příspěvky[[#This Row],[Cena za MD/ks]]</f>
        <v>0</v>
      </c>
      <c r="G13" s="9">
        <f>Příspěvky[[#This Row],[Celkem bez DPH]]/100*21</f>
        <v>0</v>
      </c>
      <c r="H13" s="9">
        <f>Příspěvky[[#This Row],[DPH 21%]]+Příspěvky[[#This Row],[Celkem bez DPH]]</f>
        <v>0</v>
      </c>
    </row>
    <row r="14" spans="1:8" x14ac:dyDescent="0.25">
      <c r="B14" s="20" t="s">
        <v>10</v>
      </c>
      <c r="C14" s="21"/>
      <c r="D14" s="25">
        <v>1</v>
      </c>
      <c r="E14" s="18">
        <v>0</v>
      </c>
      <c r="F14" s="7">
        <f>Příspěvky[[#This Row],[Počet MD/ks]]*Příspěvky[[#This Row],[Cena za MD/ks]]</f>
        <v>0</v>
      </c>
      <c r="G14" s="9">
        <f>Příspěvky[[#This Row],[Celkem bez DPH]]/100*21</f>
        <v>0</v>
      </c>
      <c r="H14" s="9">
        <f>Příspěvky[[#This Row],[DPH 21%]]+Příspěvky[[#This Row],[Celkem bez DPH]]</f>
        <v>0</v>
      </c>
    </row>
    <row r="15" spans="1:8" x14ac:dyDescent="0.25">
      <c r="B15" s="20" t="s">
        <v>26</v>
      </c>
      <c r="C15" s="21"/>
      <c r="D15" s="25">
        <v>1</v>
      </c>
      <c r="E15" s="18">
        <v>0</v>
      </c>
      <c r="F15" s="7">
        <f>Příspěvky[[#This Row],[Počet MD/ks]]*Příspěvky[[#This Row],[Cena za MD/ks]]</f>
        <v>0</v>
      </c>
      <c r="G15" s="9">
        <f>Příspěvky[[#This Row],[Celkem bez DPH]]/100*21</f>
        <v>0</v>
      </c>
      <c r="H15" s="9">
        <f>Příspěvky[[#This Row],[DPH 21%]]+Příspěvky[[#This Row],[Celkem bez DPH]]</f>
        <v>0</v>
      </c>
    </row>
    <row r="16" spans="1:8" ht="30" x14ac:dyDescent="0.25">
      <c r="B16" s="20" t="s">
        <v>27</v>
      </c>
      <c r="C16" s="21"/>
      <c r="D16" s="25">
        <v>1</v>
      </c>
      <c r="E16" s="28">
        <v>0</v>
      </c>
      <c r="F16" s="29">
        <f>Příspěvky[[#This Row],[Počet MD/ks]]*Příspěvky[[#This Row],[Cena za MD/ks]]</f>
        <v>0</v>
      </c>
      <c r="G16" s="30">
        <f>Příspěvky[[#This Row],[Celkem bez DPH]]/100*21</f>
        <v>0</v>
      </c>
      <c r="H16" s="30">
        <f>Příspěvky[[#This Row],[DPH 21%]]+Příspěvky[[#This Row],[Celkem bez DPH]]</f>
        <v>0</v>
      </c>
    </row>
    <row r="17" spans="1:8" x14ac:dyDescent="0.25">
      <c r="B17" s="20" t="s">
        <v>28</v>
      </c>
      <c r="C17" s="21"/>
      <c r="D17" s="25">
        <v>1</v>
      </c>
      <c r="E17" s="18">
        <v>0</v>
      </c>
      <c r="F17" s="7">
        <f>Příspěvky[[#This Row],[Počet MD/ks]]*Příspěvky[[#This Row],[Cena za MD/ks]]</f>
        <v>0</v>
      </c>
      <c r="G17" s="9">
        <f>Příspěvky[[#This Row],[Celkem bez DPH]]/100*21</f>
        <v>0</v>
      </c>
      <c r="H17" s="9">
        <f>Příspěvky[[#This Row],[DPH 21%]]+Příspěvky[[#This Row],[Celkem bez DPH]]</f>
        <v>0</v>
      </c>
    </row>
    <row r="18" spans="1:8" x14ac:dyDescent="0.25">
      <c r="B18" s="20" t="s">
        <v>29</v>
      </c>
      <c r="C18" s="21"/>
      <c r="D18" s="25">
        <v>1</v>
      </c>
      <c r="E18" s="18">
        <v>0</v>
      </c>
      <c r="F18" s="7">
        <f>Příspěvky[[#This Row],[Počet MD/ks]]*Příspěvky[[#This Row],[Cena za MD/ks]]</f>
        <v>0</v>
      </c>
      <c r="G18" s="9">
        <f>Příspěvky[[#This Row],[Celkem bez DPH]]/100*21</f>
        <v>0</v>
      </c>
      <c r="H18" s="9">
        <f>Příspěvky[[#This Row],[DPH 21%]]+Příspěvky[[#This Row],[Celkem bez DPH]]</f>
        <v>0</v>
      </c>
    </row>
    <row r="19" spans="1:8" x14ac:dyDescent="0.25">
      <c r="B19" s="20" t="s">
        <v>30</v>
      </c>
      <c r="C19" s="21"/>
      <c r="D19" s="25">
        <v>1</v>
      </c>
      <c r="E19" s="18">
        <v>0</v>
      </c>
      <c r="F19" s="7">
        <f>Příspěvky[[#This Row],[Počet MD/ks]]*Příspěvky[[#This Row],[Cena za MD/ks]]</f>
        <v>0</v>
      </c>
      <c r="G19" s="9">
        <f>Příspěvky[[#This Row],[Celkem bez DPH]]/100*21</f>
        <v>0</v>
      </c>
      <c r="H19" s="9">
        <f>Příspěvky[[#This Row],[DPH 21%]]+Příspěvky[[#This Row],[Celkem bez DPH]]</f>
        <v>0</v>
      </c>
    </row>
    <row r="20" spans="1:8" x14ac:dyDescent="0.25">
      <c r="A20" s="3" t="s">
        <v>2</v>
      </c>
      <c r="B20" s="20" t="s">
        <v>31</v>
      </c>
      <c r="C20" s="21"/>
      <c r="D20" s="25">
        <v>1</v>
      </c>
      <c r="E20" s="18">
        <v>0</v>
      </c>
      <c r="F20" s="7">
        <f>Příspěvky[[#This Row],[Počet MD/ks]]*Příspěvky[[#This Row],[Cena za MD/ks]]</f>
        <v>0</v>
      </c>
      <c r="G20" s="9">
        <f>Příspěvky[[#This Row],[Celkem bez DPH]]/100*21</f>
        <v>0</v>
      </c>
      <c r="H20" s="9">
        <f>Příspěvky[[#This Row],[DPH 21%]]+Příspěvky[[#This Row],[Celkem bez DPH]]</f>
        <v>0</v>
      </c>
    </row>
    <row r="21" spans="1:8" x14ac:dyDescent="0.25">
      <c r="B21" s="20" t="s">
        <v>32</v>
      </c>
      <c r="C21" s="21"/>
      <c r="D21" s="25">
        <v>1</v>
      </c>
      <c r="E21" s="18">
        <v>0</v>
      </c>
      <c r="F21" s="7">
        <f>Příspěvky[[#This Row],[Počet MD/ks]]*Příspěvky[[#This Row],[Cena za MD/ks]]</f>
        <v>0</v>
      </c>
      <c r="G21" s="9">
        <f>Příspěvky[[#This Row],[Celkem bez DPH]]/100*21</f>
        <v>0</v>
      </c>
      <c r="H21" s="9">
        <f>Příspěvky[[#This Row],[DPH 21%]]+Příspěvky[[#This Row],[Celkem bez DPH]]</f>
        <v>0</v>
      </c>
    </row>
    <row r="22" spans="1:8" x14ac:dyDescent="0.25">
      <c r="B22" s="1" t="s">
        <v>33</v>
      </c>
      <c r="C22" s="10"/>
      <c r="D22" s="24">
        <v>1</v>
      </c>
      <c r="E22" s="4">
        <v>0</v>
      </c>
      <c r="F22" s="4">
        <f>Příspěvky[[#This Row],[Počet MD/ks]]*Příspěvky[[#This Row],[Cena za MD/ks]]</f>
        <v>0</v>
      </c>
      <c r="G22" s="7">
        <f>Příspěvky[[#This Row],[Celkem bez DPH]]/100*21</f>
        <v>0</v>
      </c>
      <c r="H22" s="7">
        <f>Příspěvky[[#This Row],[DPH 21%]]+Příspěvky[[#This Row],[Celkem bez DPH]]</f>
        <v>0</v>
      </c>
    </row>
    <row r="23" spans="1:8" x14ac:dyDescent="0.25">
      <c r="B23" s="20" t="s">
        <v>34</v>
      </c>
      <c r="C23" s="21"/>
      <c r="D23" s="25">
        <v>1</v>
      </c>
      <c r="E23" s="18">
        <v>0</v>
      </c>
      <c r="F23" s="18">
        <f>Příspěvky[[#This Row],[Počet MD/ks]]*Příspěvky[[#This Row],[Cena za MD/ks]]</f>
        <v>0</v>
      </c>
      <c r="G23" s="18">
        <f>Příspěvky[[#This Row],[Celkem bez DPH]]/100*21</f>
        <v>0</v>
      </c>
      <c r="H23" s="18">
        <f>Příspěvky[[#This Row],[DPH 21%]]+Příspěvky[[#This Row],[Celkem bez DPH]]</f>
        <v>0</v>
      </c>
    </row>
    <row r="24" spans="1:8" x14ac:dyDescent="0.25">
      <c r="B24" s="20" t="s">
        <v>35</v>
      </c>
      <c r="C24" s="21"/>
      <c r="D24" s="25">
        <v>1</v>
      </c>
      <c r="E24" s="18">
        <v>0</v>
      </c>
      <c r="F24" s="18">
        <f>Příspěvky[[#This Row],[Počet MD/ks]]*Příspěvky[[#This Row],[Cena za MD/ks]]</f>
        <v>0</v>
      </c>
      <c r="G24" s="18">
        <f>Příspěvky[[#This Row],[Celkem bez DPH]]/100*21</f>
        <v>0</v>
      </c>
      <c r="H24" s="18">
        <f>Příspěvky[[#This Row],[DPH 21%]]+Příspěvky[[#This Row],[Celkem bez DPH]]</f>
        <v>0</v>
      </c>
    </row>
    <row r="25" spans="1:8" x14ac:dyDescent="0.25">
      <c r="B25" t="s">
        <v>6</v>
      </c>
      <c r="C25" s="5"/>
      <c r="D25" s="26"/>
      <c r="E25" s="4"/>
      <c r="F25" s="4">
        <f>SUBTOTAL(109,Příspěvky[Celkem bez DPH])</f>
        <v>0</v>
      </c>
      <c r="G25" s="19">
        <f>SUBTOTAL(109,Příspěvky[DPH 21%])</f>
        <v>0</v>
      </c>
      <c r="H25" s="14">
        <f>SUBTOTAL(109,Příspěvky[Celkem s DPH])</f>
        <v>0</v>
      </c>
    </row>
    <row r="27" spans="1:8" ht="120" x14ac:dyDescent="0.25">
      <c r="B27" s="32" t="s">
        <v>36</v>
      </c>
    </row>
    <row r="28" spans="1:8" x14ac:dyDescent="0.25">
      <c r="B28" s="33" t="s">
        <v>17</v>
      </c>
    </row>
    <row r="29" spans="1:8" x14ac:dyDescent="0.25">
      <c r="B29" s="34" t="s">
        <v>18</v>
      </c>
    </row>
    <row r="30" spans="1:8" x14ac:dyDescent="0.25">
      <c r="B30" s="35" t="s">
        <v>37</v>
      </c>
    </row>
    <row r="31" spans="1:8" ht="24.75" customHeight="1" x14ac:dyDescent="0.25">
      <c r="B31" s="55"/>
    </row>
    <row r="32" spans="1:8" x14ac:dyDescent="0.25">
      <c r="B32" s="55"/>
    </row>
    <row r="35" spans="1:8" x14ac:dyDescent="0.25">
      <c r="A35" s="3" t="s">
        <v>0</v>
      </c>
      <c r="B35" s="2" t="s">
        <v>38</v>
      </c>
      <c r="C35" s="2" t="s">
        <v>5</v>
      </c>
      <c r="D35" s="6" t="s">
        <v>8</v>
      </c>
      <c r="E35" s="6" t="s">
        <v>9</v>
      </c>
      <c r="F35" s="6" t="s">
        <v>7</v>
      </c>
      <c r="G35" s="36" t="s">
        <v>3</v>
      </c>
      <c r="H35" s="36" t="s">
        <v>4</v>
      </c>
    </row>
    <row r="36" spans="1:8" x14ac:dyDescent="0.25">
      <c r="B36" s="1" t="s">
        <v>12</v>
      </c>
      <c r="C36" s="10"/>
      <c r="D36" s="27">
        <v>1</v>
      </c>
      <c r="E36" s="4">
        <v>0</v>
      </c>
      <c r="F36" s="37">
        <f>Příspěvky2[[#This Row],[Počet MD/ks]]*Příspěvky2[[#This Row],[Cena za MD/ks]]</f>
        <v>0</v>
      </c>
      <c r="G36" s="38">
        <f>Příspěvky2[[#This Row],[Celkem bez DPH]]/100*21</f>
        <v>0</v>
      </c>
      <c r="H36" s="38">
        <f>Příspěvky2[[#This Row],[DPH 21%]]+Příspěvky2[[#This Row],[Celkem bez DPH]]</f>
        <v>0</v>
      </c>
    </row>
    <row r="37" spans="1:8" ht="15" customHeight="1" x14ac:dyDescent="0.25">
      <c r="B37" s="39" t="s">
        <v>13</v>
      </c>
      <c r="C37" s="40"/>
      <c r="D37" s="41">
        <v>20</v>
      </c>
      <c r="E37" s="42">
        <v>0</v>
      </c>
      <c r="F37" s="37">
        <f>Příspěvky2[[#This Row],[Počet MD/ks]]*Příspěvky2[[#This Row],[Cena za MD/ks]]</f>
        <v>0</v>
      </c>
      <c r="G37" s="38">
        <f>Příspěvky2[[#This Row],[Celkem bez DPH]]/100*21</f>
        <v>0</v>
      </c>
      <c r="H37" s="38">
        <f>Příspěvky2[[#This Row],[DPH 21%]]+Příspěvky2[[#This Row],[Celkem bez DPH]]</f>
        <v>0</v>
      </c>
    </row>
    <row r="38" spans="1:8" ht="45" x14ac:dyDescent="0.25">
      <c r="B38" s="1" t="s">
        <v>39</v>
      </c>
      <c r="C38" s="10"/>
      <c r="D38" s="43">
        <v>2</v>
      </c>
      <c r="E38" s="44">
        <v>0</v>
      </c>
      <c r="F38" s="45">
        <f>Příspěvky2[[#This Row],[Počet MD/ks]]*Příspěvky2[[#This Row],[Cena za MD/ks]]</f>
        <v>0</v>
      </c>
      <c r="G38" s="46">
        <f>Příspěvky2[[#This Row],[Celkem bez DPH]]/100*21</f>
        <v>0</v>
      </c>
      <c r="H38" s="46">
        <f>Příspěvky2[[#This Row],[DPH 21%]]+Příspěvky2[[#This Row],[Celkem bez DPH]]</f>
        <v>0</v>
      </c>
    </row>
    <row r="39" spans="1:8" x14ac:dyDescent="0.25">
      <c r="B39" s="39" t="s">
        <v>15</v>
      </c>
      <c r="C39" s="40"/>
      <c r="D39" s="41">
        <v>1</v>
      </c>
      <c r="E39" s="42">
        <v>0</v>
      </c>
      <c r="F39" s="37">
        <f>Příspěvky2[[#This Row],[Počet MD/ks]]*Příspěvky2[[#This Row],[Cena za MD/ks]]</f>
        <v>0</v>
      </c>
      <c r="G39" s="38">
        <f>Příspěvky2[[#This Row],[Celkem bez DPH]]/100*21</f>
        <v>0</v>
      </c>
      <c r="H39" s="38">
        <f>Příspěvky2[[#This Row],[DPH 21%]]+Příspěvky2[[#This Row],[Celkem bez DPH]]</f>
        <v>0</v>
      </c>
    </row>
    <row r="40" spans="1:8" x14ac:dyDescent="0.25">
      <c r="B40" s="1" t="s">
        <v>40</v>
      </c>
      <c r="C40" s="10"/>
      <c r="D40" s="27">
        <v>1</v>
      </c>
      <c r="E40" s="4">
        <v>0</v>
      </c>
      <c r="F40" s="37">
        <f>Příspěvky2[[#This Row],[Počet MD/ks]]*Příspěvky2[[#This Row],[Cena za MD/ks]]</f>
        <v>0</v>
      </c>
      <c r="G40" s="38">
        <f>Příspěvky2[[#This Row],[Celkem bez DPH]]/100*21</f>
        <v>0</v>
      </c>
      <c r="H40" s="38">
        <f>Příspěvky2[[#This Row],[DPH 21%]]+Příspěvky2[[#This Row],[Celkem bez DPH]]</f>
        <v>0</v>
      </c>
    </row>
    <row r="41" spans="1:8" x14ac:dyDescent="0.25">
      <c r="B41" s="47" t="s">
        <v>19</v>
      </c>
      <c r="C41" s="48"/>
      <c r="D41" s="41">
        <v>1</v>
      </c>
      <c r="E41" s="49">
        <v>0</v>
      </c>
      <c r="F41" s="37">
        <f>Příspěvky2[[#This Row],[Počet MD/ks]]*Příspěvky2[[#This Row],[Cena za MD/ks]]</f>
        <v>0</v>
      </c>
      <c r="G41" s="38">
        <f>Příspěvky2[[#This Row],[Celkem bez DPH]]/100*21</f>
        <v>0</v>
      </c>
      <c r="H41" s="38">
        <f>Příspěvky2[[#This Row],[DPH 21%]]+Příspěvky2[[#This Row],[Celkem bez DPH]]</f>
        <v>0</v>
      </c>
    </row>
    <row r="42" spans="1:8" x14ac:dyDescent="0.25">
      <c r="B42" s="1" t="s">
        <v>20</v>
      </c>
      <c r="C42" s="10"/>
      <c r="D42" s="27">
        <v>1</v>
      </c>
      <c r="E42" s="4">
        <v>0</v>
      </c>
      <c r="F42" s="37">
        <f>Příspěvky2[[#This Row],[Počet MD/ks]]*Příspěvky2[[#This Row],[Cena za MD/ks]]</f>
        <v>0</v>
      </c>
      <c r="G42" s="38">
        <f>Příspěvky2[[#This Row],[Celkem bez DPH]]/100*21</f>
        <v>0</v>
      </c>
      <c r="H42" s="38">
        <f>Příspěvky2[[#This Row],[DPH 21%]]+Příspěvky2[[#This Row],[Celkem bez DPH]]</f>
        <v>0</v>
      </c>
    </row>
    <row r="43" spans="1:8" x14ac:dyDescent="0.25">
      <c r="B43" s="39" t="s">
        <v>22</v>
      </c>
      <c r="C43" s="40"/>
      <c r="D43" s="41">
        <v>1</v>
      </c>
      <c r="E43" s="42">
        <v>0</v>
      </c>
      <c r="F43" s="37">
        <f>Příspěvky2[[#This Row],[Počet MD/ks]]*Příspěvky2[[#This Row],[Cena za MD/ks]]</f>
        <v>0</v>
      </c>
      <c r="G43" s="38">
        <f>Příspěvky2[[#This Row],[Celkem bez DPH]]/100*21</f>
        <v>0</v>
      </c>
      <c r="H43" s="38">
        <f>Příspěvky2[[#This Row],[DPH 21%]]+Příspěvky2[[#This Row],[Celkem bez DPH]]</f>
        <v>0</v>
      </c>
    </row>
    <row r="44" spans="1:8" ht="30" x14ac:dyDescent="0.25">
      <c r="B44" s="1" t="s">
        <v>23</v>
      </c>
      <c r="C44" s="10"/>
      <c r="D44" s="43">
        <v>20</v>
      </c>
      <c r="E44" s="44">
        <v>0</v>
      </c>
      <c r="F44" s="45">
        <f>Příspěvky2[[#This Row],[Počet MD/ks]]*Příspěvky2[[#This Row],[Cena za MD/ks]]</f>
        <v>0</v>
      </c>
      <c r="G44" s="46">
        <f>Příspěvky2[[#This Row],[Celkem bez DPH]]/100*21</f>
        <v>0</v>
      </c>
      <c r="H44" s="46">
        <f>Příspěvky2[[#This Row],[DPH 21%]]+Příspěvky2[[#This Row],[Celkem bez DPH]]</f>
        <v>0</v>
      </c>
    </row>
    <row r="45" spans="1:8" x14ac:dyDescent="0.25">
      <c r="B45" s="39" t="s">
        <v>24</v>
      </c>
      <c r="C45" s="40"/>
      <c r="D45" s="41">
        <v>1</v>
      </c>
      <c r="E45" s="42">
        <v>0</v>
      </c>
      <c r="F45" s="37">
        <f>Příspěvky2[[#This Row],[Počet MD/ks]]*Příspěvky2[[#This Row],[Cena za MD/ks]]</f>
        <v>0</v>
      </c>
      <c r="G45" s="38">
        <f>Příspěvky2[[#This Row],[Celkem bez DPH]]/100*21</f>
        <v>0</v>
      </c>
      <c r="H45" s="38">
        <f>Příspěvky2[[#This Row],[DPH 21%]]+Příspěvky2[[#This Row],[Celkem bez DPH]]</f>
        <v>0</v>
      </c>
    </row>
    <row r="46" spans="1:8" x14ac:dyDescent="0.25">
      <c r="A46" s="3" t="s">
        <v>1</v>
      </c>
      <c r="B46" s="1" t="s">
        <v>25</v>
      </c>
      <c r="C46" s="10"/>
      <c r="D46" s="27">
        <v>1</v>
      </c>
      <c r="E46" s="4">
        <v>0</v>
      </c>
      <c r="F46" s="37">
        <f>Příspěvky2[[#This Row],[Počet MD/ks]]*Příspěvky2[[#This Row],[Cena za MD/ks]]</f>
        <v>0</v>
      </c>
      <c r="G46" s="38">
        <f>Příspěvky2[[#This Row],[Celkem bez DPH]]/100*21</f>
        <v>0</v>
      </c>
      <c r="H46" s="38">
        <f>Příspěvky2[[#This Row],[DPH 21%]]+Příspěvky2[[#This Row],[Celkem bez DPH]]</f>
        <v>0</v>
      </c>
    </row>
    <row r="47" spans="1:8" x14ac:dyDescent="0.25">
      <c r="B47" s="1" t="s">
        <v>10</v>
      </c>
      <c r="C47" s="10"/>
      <c r="D47" s="27">
        <v>1</v>
      </c>
      <c r="E47" s="4">
        <v>0</v>
      </c>
      <c r="F47" s="37">
        <f>Příspěvky2[[#This Row],[Počet MD/ks]]*Příspěvky2[[#This Row],[Cena za MD/ks]]</f>
        <v>0</v>
      </c>
      <c r="G47" s="38">
        <f>Příspěvky2[[#This Row],[Celkem bez DPH]]/100*21</f>
        <v>0</v>
      </c>
      <c r="H47" s="38">
        <f>Příspěvky2[[#This Row],[DPH 21%]]+Příspěvky2[[#This Row],[Celkem bez DPH]]</f>
        <v>0</v>
      </c>
    </row>
    <row r="48" spans="1:8" x14ac:dyDescent="0.25">
      <c r="B48" s="1" t="s">
        <v>26</v>
      </c>
      <c r="C48" s="10"/>
      <c r="D48" s="27">
        <v>1</v>
      </c>
      <c r="E48" s="4">
        <v>0</v>
      </c>
      <c r="F48" s="37">
        <f>Příspěvky2[[#This Row],[Počet MD/ks]]*Příspěvky2[[#This Row],[Cena za MD/ks]]</f>
        <v>0</v>
      </c>
      <c r="G48" s="38">
        <f>Příspěvky2[[#This Row],[Celkem bez DPH]]/100*21</f>
        <v>0</v>
      </c>
      <c r="H48" s="38">
        <f>Příspěvky2[[#This Row],[DPH 21%]]+Příspěvky2[[#This Row],[Celkem bez DPH]]</f>
        <v>0</v>
      </c>
    </row>
    <row r="49" spans="1:8" ht="30" x14ac:dyDescent="0.25">
      <c r="B49" s="1" t="s">
        <v>27</v>
      </c>
      <c r="C49" s="10"/>
      <c r="D49" s="43">
        <v>1</v>
      </c>
      <c r="E49" s="44">
        <v>0</v>
      </c>
      <c r="F49" s="45">
        <f>Příspěvky2[[#This Row],[Počet MD/ks]]*Příspěvky2[[#This Row],[Cena za MD/ks]]</f>
        <v>0</v>
      </c>
      <c r="G49" s="46">
        <f>Příspěvky2[[#This Row],[Celkem bez DPH]]/100*21</f>
        <v>0</v>
      </c>
      <c r="H49" s="46">
        <f>Příspěvky2[[#This Row],[DPH 21%]]+Příspěvky2[[#This Row],[Celkem bez DPH]]</f>
        <v>0</v>
      </c>
    </row>
    <row r="50" spans="1:8" x14ac:dyDescent="0.25">
      <c r="B50" s="1" t="s">
        <v>28</v>
      </c>
      <c r="C50" s="10"/>
      <c r="D50" s="27">
        <v>1</v>
      </c>
      <c r="E50" s="4">
        <v>0</v>
      </c>
      <c r="F50" s="37">
        <f>Příspěvky2[[#This Row],[Počet MD/ks]]*Příspěvky2[[#This Row],[Cena za MD/ks]]</f>
        <v>0</v>
      </c>
      <c r="G50" s="38">
        <f>Příspěvky2[[#This Row],[Celkem bez DPH]]/100*21</f>
        <v>0</v>
      </c>
      <c r="H50" s="38">
        <f>Příspěvky2[[#This Row],[DPH 21%]]+Příspěvky2[[#This Row],[Celkem bez DPH]]</f>
        <v>0</v>
      </c>
    </row>
    <row r="51" spans="1:8" x14ac:dyDescent="0.25">
      <c r="B51" s="1" t="s">
        <v>29</v>
      </c>
      <c r="C51" s="10"/>
      <c r="D51" s="27">
        <v>1</v>
      </c>
      <c r="E51" s="4">
        <v>0</v>
      </c>
      <c r="F51" s="37">
        <f>Příspěvky2[[#This Row],[Počet MD/ks]]*Příspěvky2[[#This Row],[Cena za MD/ks]]</f>
        <v>0</v>
      </c>
      <c r="G51" s="38">
        <f>Příspěvky2[[#This Row],[Celkem bez DPH]]/100*21</f>
        <v>0</v>
      </c>
      <c r="H51" s="38">
        <f>Příspěvky2[[#This Row],[DPH 21%]]+Příspěvky2[[#This Row],[Celkem bez DPH]]</f>
        <v>0</v>
      </c>
    </row>
    <row r="52" spans="1:8" x14ac:dyDescent="0.25">
      <c r="B52" s="1" t="s">
        <v>30</v>
      </c>
      <c r="C52" s="10"/>
      <c r="D52" s="27">
        <v>1</v>
      </c>
      <c r="E52" s="4">
        <v>0</v>
      </c>
      <c r="F52" s="37">
        <f>Příspěvky2[[#This Row],[Počet MD/ks]]*Příspěvky2[[#This Row],[Cena za MD/ks]]</f>
        <v>0</v>
      </c>
      <c r="G52" s="38">
        <f>Příspěvky2[[#This Row],[Celkem bez DPH]]/100*21</f>
        <v>0</v>
      </c>
      <c r="H52" s="38">
        <f>Příspěvky2[[#This Row],[DPH 21%]]+Příspěvky2[[#This Row],[Celkem bez DPH]]</f>
        <v>0</v>
      </c>
    </row>
    <row r="53" spans="1:8" x14ac:dyDescent="0.25">
      <c r="B53" s="1" t="s">
        <v>31</v>
      </c>
      <c r="C53" s="10"/>
      <c r="D53" s="27">
        <v>1</v>
      </c>
      <c r="E53" s="4">
        <v>0</v>
      </c>
      <c r="F53" s="37">
        <f>Příspěvky2[[#This Row],[Počet MD/ks]]*Příspěvky2[[#This Row],[Cena za MD/ks]]</f>
        <v>0</v>
      </c>
      <c r="G53" s="38">
        <f>Příspěvky2[[#This Row],[Celkem bez DPH]]/100*21</f>
        <v>0</v>
      </c>
      <c r="H53" s="38">
        <f>Příspěvky2[[#This Row],[DPH 21%]]+Příspěvky2[[#This Row],[Celkem bez DPH]]</f>
        <v>0</v>
      </c>
    </row>
    <row r="54" spans="1:8" x14ac:dyDescent="0.25">
      <c r="A54" s="3" t="s">
        <v>2</v>
      </c>
      <c r="B54" s="1" t="s">
        <v>32</v>
      </c>
      <c r="C54" s="10"/>
      <c r="D54" s="27">
        <v>1</v>
      </c>
      <c r="E54" s="4">
        <v>0</v>
      </c>
      <c r="F54" s="37">
        <f>Příspěvky2[[#This Row],[Počet MD/ks]]*Příspěvky2[[#This Row],[Cena za MD/ks]]</f>
        <v>0</v>
      </c>
      <c r="G54" s="38">
        <f>Příspěvky2[[#This Row],[Celkem bez DPH]]/100*21</f>
        <v>0</v>
      </c>
      <c r="H54" s="38">
        <f>Příspěvky2[[#This Row],[DPH 21%]]+Příspěvky2[[#This Row],[Celkem bez DPH]]</f>
        <v>0</v>
      </c>
    </row>
    <row r="55" spans="1:8" x14ac:dyDescent="0.25">
      <c r="B55" s="1" t="s">
        <v>33</v>
      </c>
      <c r="C55" s="10"/>
      <c r="D55" s="27">
        <v>1</v>
      </c>
      <c r="E55" s="4">
        <v>0</v>
      </c>
      <c r="F55" s="4">
        <f>Příspěvky2[[#This Row],[Počet MD/ks]]*Příspěvky2[[#This Row],[Cena za MD/ks]]</f>
        <v>0</v>
      </c>
      <c r="G55" s="37">
        <f>Příspěvky2[[#This Row],[Celkem bez DPH]]/100*21</f>
        <v>0</v>
      </c>
      <c r="H55" s="37">
        <f>Příspěvky2[[#This Row],[DPH 21%]]+Příspěvky2[[#This Row],[Celkem bez DPH]]</f>
        <v>0</v>
      </c>
    </row>
    <row r="56" spans="1:8" x14ac:dyDescent="0.25">
      <c r="B56" s="50" t="s">
        <v>34</v>
      </c>
      <c r="C56" s="51"/>
      <c r="D56" s="52">
        <v>1</v>
      </c>
      <c r="E56" s="37">
        <v>0</v>
      </c>
      <c r="F56" s="37">
        <f>Příspěvky2[[#This Row],[Počet MD/ks]]*Příspěvky2[[#This Row],[Cena za MD/ks]]</f>
        <v>0</v>
      </c>
      <c r="G56" s="37">
        <f>Příspěvky2[[#This Row],[Celkem bez DPH]]/100*21</f>
        <v>0</v>
      </c>
      <c r="H56" s="37">
        <f>Příspěvky2[[#This Row],[DPH 21%]]+Příspěvky2[[#This Row],[Celkem bez DPH]]</f>
        <v>0</v>
      </c>
    </row>
    <row r="57" spans="1:8" x14ac:dyDescent="0.25">
      <c r="B57" s="50" t="s">
        <v>35</v>
      </c>
      <c r="C57" s="51"/>
      <c r="D57" s="52">
        <v>1</v>
      </c>
      <c r="E57" s="37">
        <v>0</v>
      </c>
      <c r="F57" s="37">
        <f>Příspěvky2[[#This Row],[Počet MD/ks]]*Příspěvky2[[#This Row],[Cena za MD/ks]]</f>
        <v>0</v>
      </c>
      <c r="G57" s="37">
        <f>Příspěvky2[[#This Row],[Celkem bez DPH]]/100*21</f>
        <v>0</v>
      </c>
      <c r="H57" s="37">
        <f>Příspěvky2[[#This Row],[DPH 21%]]+Příspěvky2[[#This Row],[Celkem bez DPH]]</f>
        <v>0</v>
      </c>
    </row>
    <row r="58" spans="1:8" x14ac:dyDescent="0.25">
      <c r="B58" t="s">
        <v>6</v>
      </c>
      <c r="C58" s="5"/>
      <c r="E58" s="4"/>
      <c r="F58" s="4">
        <f>SUBTOTAL(109,Příspěvky2[Celkem bez DPH])</f>
        <v>0</v>
      </c>
      <c r="G58" s="53">
        <f>SUBTOTAL(109,Příspěvky2[DPH 21%])</f>
        <v>0</v>
      </c>
      <c r="H58" s="14">
        <f>SUBTOTAL(109,Příspěvky2[Celkem s DPH])</f>
        <v>0</v>
      </c>
    </row>
    <row r="59" spans="1:8" x14ac:dyDescent="0.25">
      <c r="B59" s="54"/>
      <c r="C59" s="54"/>
      <c r="D59" s="54"/>
      <c r="E59" s="54"/>
      <c r="F59" s="54"/>
      <c r="G59" s="27"/>
      <c r="H59" s="27"/>
    </row>
    <row r="60" spans="1:8" ht="120" x14ac:dyDescent="0.25">
      <c r="B60" s="32" t="s">
        <v>41</v>
      </c>
    </row>
    <row r="61" spans="1:8" x14ac:dyDescent="0.25">
      <c r="B61" s="33" t="s">
        <v>42</v>
      </c>
    </row>
    <row r="62" spans="1:8" x14ac:dyDescent="0.25">
      <c r="B62" s="34" t="s">
        <v>43</v>
      </c>
    </row>
    <row r="63" spans="1:8" ht="15.75" customHeight="1" x14ac:dyDescent="0.25">
      <c r="B63" s="35" t="s">
        <v>37</v>
      </c>
    </row>
    <row r="64" spans="1:8" ht="33.75" customHeight="1" thickBot="1" x14ac:dyDescent="0.3"/>
    <row r="65" spans="2:5" x14ac:dyDescent="0.25">
      <c r="B65" s="58" t="s">
        <v>44</v>
      </c>
      <c r="C65" s="56"/>
      <c r="D65" s="62">
        <f>SUM(Příspěvky[[#Totals],[Celkem bez DPH]])</f>
        <v>0</v>
      </c>
      <c r="E65" s="63"/>
    </row>
    <row r="66" spans="2:5" ht="15.75" thickBot="1" x14ac:dyDescent="0.3">
      <c r="B66" s="59" t="s">
        <v>45</v>
      </c>
      <c r="C66" s="57"/>
      <c r="D66" s="64">
        <f>SUM(Příspěvky2[[#Totals],[Celkem bez DPH]])</f>
        <v>0</v>
      </c>
      <c r="E66" s="65"/>
    </row>
    <row r="67" spans="2:5" ht="15.75" thickBot="1" x14ac:dyDescent="0.3">
      <c r="B67" s="60" t="s">
        <v>46</v>
      </c>
      <c r="C67" s="61"/>
      <c r="D67" s="67">
        <f>SUM(D65:E66)</f>
        <v>0</v>
      </c>
      <c r="E67" s="66"/>
    </row>
    <row r="68" spans="2:5" ht="15.75" thickBot="1" x14ac:dyDescent="0.3">
      <c r="B68" s="60" t="s">
        <v>47</v>
      </c>
      <c r="C68" s="61"/>
      <c r="D68" s="67">
        <f>SUM(D67*1.21)</f>
        <v>0</v>
      </c>
      <c r="E68" s="66"/>
    </row>
  </sheetData>
  <mergeCells count="5">
    <mergeCell ref="B59:F59"/>
    <mergeCell ref="D65:E65"/>
    <mergeCell ref="D66:E66"/>
    <mergeCell ref="D67:E67"/>
    <mergeCell ref="D68:E68"/>
  </mergeCells>
  <pageMargins left="0.4" right="0.4" top="0.4" bottom="0.6" header="0.3" footer="0.3"/>
  <pageSetup paperSize="9" scale="76" fitToHeight="0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Položkové rozpočty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Kudela Tomáš Mgr. (P8)</dc:creator>
  <cp:lastModifiedBy>Kudela Tomáš Mgr. (P8)</cp:lastModifiedBy>
  <cp:lastPrinted>2020-10-30T08:07:42Z</cp:lastPrinted>
  <dcterms:created xsi:type="dcterms:W3CDTF">2018-05-31T12:22:28Z</dcterms:created>
  <dcterms:modified xsi:type="dcterms:W3CDTF">2020-10-30T08:09:18Z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v-rimour@microsoft.com</vt:lpwstr>
  </property>
  <property fmtid="{D5CDD505-2E9C-101B-9397-08002B2CF9AE}" pid="5" name="MSIP_Label_f42aa342-8706-4288-bd11-ebb85995028c_SetDate">
    <vt:lpwstr>2018-05-31T12:22:34.6936045Z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